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1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G86" i="34" l="1"/>
  <c r="H86" i="34"/>
  <c r="I86" i="34"/>
  <c r="J86" i="34"/>
  <c r="K86" i="34"/>
  <c r="L86" i="34"/>
  <c r="M86" i="34"/>
  <c r="F86" i="34"/>
  <c r="F13" i="34"/>
  <c r="J13" i="34"/>
  <c r="G86" i="31"/>
  <c r="H86" i="31"/>
  <c r="I86" i="31"/>
  <c r="J86" i="31"/>
  <c r="K86" i="31"/>
  <c r="L86" i="31"/>
  <c r="M86" i="31"/>
  <c r="F86" i="31"/>
  <c r="F13" i="31"/>
  <c r="J13" i="31"/>
  <c r="L7" i="10"/>
  <c r="L13" i="34" s="1"/>
  <c r="K7" i="10"/>
  <c r="K13" i="34" s="1"/>
  <c r="J7" i="10"/>
  <c r="I7" i="10"/>
  <c r="I13" i="34" s="1"/>
  <c r="H7" i="10"/>
  <c r="H13" i="34" s="1"/>
  <c r="G7" i="10"/>
  <c r="G13" i="34" s="1"/>
  <c r="F7" i="10"/>
  <c r="E7" i="10"/>
  <c r="E13" i="34" s="1"/>
  <c r="E13" i="31" l="1"/>
  <c r="I13" i="31"/>
  <c r="L13" i="31"/>
  <c r="H13" i="31"/>
  <c r="K13" i="31"/>
  <c r="G13" i="31"/>
  <c r="D11" i="29"/>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H18" i="34" l="1"/>
  <c r="H26" i="34" s="1"/>
  <c r="H28" i="34" s="1"/>
  <c r="AR33" i="34" s="1"/>
  <c r="J18" i="34"/>
  <c r="J26" i="34" s="1"/>
  <c r="J28" i="34" s="1"/>
  <c r="I18" i="34"/>
  <c r="I26" i="34" s="1"/>
  <c r="I28" i="34" s="1"/>
  <c r="I29" i="34" s="1"/>
  <c r="F18" i="34"/>
  <c r="F26" i="34" s="1"/>
  <c r="F28" i="34" s="1"/>
  <c r="I31" i="34" s="1"/>
  <c r="H18" i="31"/>
  <c r="H26" i="31" s="1"/>
  <c r="H28" i="31" s="1"/>
  <c r="H29" i="31" s="1"/>
  <c r="I18" i="31"/>
  <c r="I26" i="31" s="1"/>
  <c r="K18" i="34"/>
  <c r="K26" i="34" s="1"/>
  <c r="K28" i="34" s="1"/>
  <c r="K29" i="34" s="1"/>
  <c r="L18" i="34"/>
  <c r="L26" i="34" s="1"/>
  <c r="L28" i="34" s="1"/>
  <c r="AO37" i="34" s="1"/>
  <c r="K18" i="31"/>
  <c r="K26" i="31" s="1"/>
  <c r="K28" i="31" s="1"/>
  <c r="K29" i="31" s="1"/>
  <c r="G18" i="34"/>
  <c r="G26" i="34" s="1"/>
  <c r="E18" i="34"/>
  <c r="E26" i="34" s="1"/>
  <c r="E28" i="34" s="1"/>
  <c r="I65" i="34"/>
  <c r="I87" i="34"/>
  <c r="I66" i="34" s="1"/>
  <c r="K65" i="31"/>
  <c r="K87" i="31"/>
  <c r="K66" i="31" s="1"/>
  <c r="F65" i="31"/>
  <c r="F87" i="31"/>
  <c r="F66" i="31" s="1"/>
  <c r="M65" i="31"/>
  <c r="M87" i="31"/>
  <c r="M66" i="31" s="1"/>
  <c r="K87" i="34"/>
  <c r="K66" i="34" s="1"/>
  <c r="K65" i="34"/>
  <c r="J87" i="34"/>
  <c r="J66" i="34" s="1"/>
  <c r="J65" i="34"/>
  <c r="G87" i="34"/>
  <c r="G66" i="34" s="1"/>
  <c r="G65" i="34"/>
  <c r="Q33" i="34"/>
  <c r="AD33" i="34"/>
  <c r="BA33" i="34"/>
  <c r="AG33" i="34"/>
  <c r="AN33" i="34"/>
  <c r="J29" i="34"/>
  <c r="AJ35" i="34"/>
  <c r="AT35" i="34"/>
  <c r="AA35" i="34"/>
  <c r="AB35" i="34"/>
  <c r="BC35" i="34"/>
  <c r="BA35" i="34"/>
  <c r="AX35" i="34"/>
  <c r="V35" i="34"/>
  <c r="AP35" i="34"/>
  <c r="AC35" i="34"/>
  <c r="L35" i="34"/>
  <c r="T35" i="34"/>
  <c r="Y35" i="34"/>
  <c r="AL35" i="34"/>
  <c r="AK35" i="34"/>
  <c r="W35" i="34"/>
  <c r="AE35" i="34"/>
  <c r="AS35" i="34"/>
  <c r="AV35" i="34"/>
  <c r="U35" i="34"/>
  <c r="Q35" i="34"/>
  <c r="AI35" i="34"/>
  <c r="AZ35" i="34"/>
  <c r="Z35" i="34"/>
  <c r="AG35" i="34"/>
  <c r="M35" i="34"/>
  <c r="N35" i="34"/>
  <c r="X35" i="34"/>
  <c r="AD35" i="34"/>
  <c r="AW35" i="34"/>
  <c r="P35" i="34"/>
  <c r="S35" i="34"/>
  <c r="AR35" i="34"/>
  <c r="AH35" i="34"/>
  <c r="AM35" i="34"/>
  <c r="AY35" i="34"/>
  <c r="BB35" i="34"/>
  <c r="AU35" i="34"/>
  <c r="K35" i="34"/>
  <c r="AQ35" i="34"/>
  <c r="R35" i="34"/>
  <c r="AO35" i="34"/>
  <c r="O35" i="34"/>
  <c r="AF35" i="34"/>
  <c r="AN35" i="34"/>
  <c r="I28" i="31"/>
  <c r="I29" i="31" s="1"/>
  <c r="H65" i="31"/>
  <c r="H87" i="31"/>
  <c r="H66" i="31" s="1"/>
  <c r="H65" i="34"/>
  <c r="H87" i="34"/>
  <c r="H66" i="34" s="1"/>
  <c r="F65" i="34"/>
  <c r="F87" i="34"/>
  <c r="F66" i="34" s="1"/>
  <c r="G65" i="31"/>
  <c r="G87" i="31"/>
  <c r="G66" i="31" s="1"/>
  <c r="G28" i="34"/>
  <c r="G29" i="34" s="1"/>
  <c r="L87" i="34"/>
  <c r="L66" i="34" s="1"/>
  <c r="L65" i="34"/>
  <c r="M87" i="34"/>
  <c r="M66" i="34" s="1"/>
  <c r="M65" i="34"/>
  <c r="AV33" i="34" l="1"/>
  <c r="K33" i="34"/>
  <c r="AT33" i="34"/>
  <c r="Y33" i="34"/>
  <c r="AE33" i="34"/>
  <c r="AU33" i="34"/>
  <c r="T33" i="34"/>
  <c r="V33" i="34"/>
  <c r="AC33" i="34"/>
  <c r="O33" i="34"/>
  <c r="N33" i="34"/>
  <c r="AX33" i="34"/>
  <c r="AM33" i="34"/>
  <c r="AQ33" i="34"/>
  <c r="I33" i="34"/>
  <c r="P33" i="34"/>
  <c r="W33" i="34"/>
  <c r="R33" i="34"/>
  <c r="AH33" i="34"/>
  <c r="AO33" i="34"/>
  <c r="AW33" i="34"/>
  <c r="AL33" i="34"/>
  <c r="AP33" i="34"/>
  <c r="AK33" i="34"/>
  <c r="AY33" i="34"/>
  <c r="AJ33" i="34"/>
  <c r="U33" i="34"/>
  <c r="S33" i="34"/>
  <c r="AZ33" i="34"/>
  <c r="X33" i="34"/>
  <c r="M33" i="34"/>
  <c r="AI33" i="34"/>
  <c r="AA33" i="34"/>
  <c r="AF33" i="34"/>
  <c r="AS33" i="34"/>
  <c r="AB33" i="34"/>
  <c r="L33" i="34"/>
  <c r="J33" i="34"/>
  <c r="Z33" i="34"/>
  <c r="H29" i="34"/>
  <c r="AW37" i="34"/>
  <c r="U31" i="34"/>
  <c r="G76" i="34"/>
  <c r="AR31" i="34"/>
  <c r="N37" i="34"/>
  <c r="AO31" i="34"/>
  <c r="BC37" i="34"/>
  <c r="C9" i="34"/>
  <c r="U37" i="34"/>
  <c r="O31" i="34"/>
  <c r="AU31" i="34"/>
  <c r="P37" i="34"/>
  <c r="AY37" i="34"/>
  <c r="AH31" i="34"/>
  <c r="J31" i="34"/>
  <c r="R31" i="34"/>
  <c r="AX37" i="34"/>
  <c r="BB37" i="34"/>
  <c r="H31" i="34"/>
  <c r="AF37" i="34"/>
  <c r="AM37" i="34"/>
  <c r="S37" i="34"/>
  <c r="AC31" i="34"/>
  <c r="K31" i="34"/>
  <c r="AP31" i="34"/>
  <c r="H76" i="31"/>
  <c r="AH37" i="34"/>
  <c r="AE37" i="34"/>
  <c r="O37" i="34"/>
  <c r="AD37" i="34"/>
  <c r="AP37" i="34"/>
  <c r="Q37" i="34"/>
  <c r="AA37" i="34"/>
  <c r="AG37" i="34"/>
  <c r="AR37" i="34"/>
  <c r="AJ37" i="34"/>
  <c r="AN37" i="34"/>
  <c r="L31" i="34"/>
  <c r="AX31" i="34"/>
  <c r="AV31" i="34"/>
  <c r="Q31" i="34"/>
  <c r="AN31" i="34"/>
  <c r="AD31" i="34"/>
  <c r="AT31" i="34"/>
  <c r="AM31" i="34"/>
  <c r="Z31" i="34"/>
  <c r="V31" i="34"/>
  <c r="G31" i="34"/>
  <c r="F29" i="34"/>
  <c r="AI37" i="34"/>
  <c r="AK37" i="34"/>
  <c r="BA37" i="34"/>
  <c r="AB37" i="34"/>
  <c r="W37" i="34"/>
  <c r="AC37" i="34"/>
  <c r="M37" i="34"/>
  <c r="T37" i="34"/>
  <c r="X37" i="34"/>
  <c r="R37" i="34"/>
  <c r="AQ37" i="34"/>
  <c r="L29" i="34"/>
  <c r="AE31" i="34"/>
  <c r="AQ31" i="34"/>
  <c r="AB31" i="34"/>
  <c r="P31" i="34"/>
  <c r="AK31" i="34"/>
  <c r="T31" i="34"/>
  <c r="M31" i="34"/>
  <c r="W31" i="34"/>
  <c r="S31" i="34"/>
  <c r="AI31" i="34"/>
  <c r="AG31" i="34"/>
  <c r="AV37" i="34"/>
  <c r="AU37" i="34"/>
  <c r="AS37" i="34"/>
  <c r="AT37" i="34"/>
  <c r="AZ37" i="34"/>
  <c r="BD37" i="34"/>
  <c r="V37" i="34"/>
  <c r="Z37" i="34"/>
  <c r="AL37" i="34"/>
  <c r="Y37" i="34"/>
  <c r="AA31" i="34"/>
  <c r="AY31" i="34"/>
  <c r="AJ31" i="34"/>
  <c r="AL31" i="34"/>
  <c r="Y31" i="34"/>
  <c r="AW31" i="34"/>
  <c r="N31" i="34"/>
  <c r="AF31" i="34"/>
  <c r="AS31" i="34"/>
  <c r="X31" i="34"/>
  <c r="F18" i="31"/>
  <c r="F26" i="31" s="1"/>
  <c r="F28" i="31" s="1"/>
  <c r="F29" i="31" s="1"/>
  <c r="J18" i="31"/>
  <c r="J26" i="31" s="1"/>
  <c r="J28" i="31" s="1"/>
  <c r="G18" i="31"/>
  <c r="G26" i="31" s="1"/>
  <c r="L18" i="31"/>
  <c r="L26" i="31" s="1"/>
  <c r="E18" i="31"/>
  <c r="C9" i="31" s="1"/>
  <c r="M76" i="34"/>
  <c r="K76" i="34"/>
  <c r="L76" i="34"/>
  <c r="J76" i="34"/>
  <c r="K76" i="31"/>
  <c r="AF32" i="34"/>
  <c r="AX32" i="34"/>
  <c r="AE32" i="34"/>
  <c r="AN32" i="34"/>
  <c r="AB32" i="34"/>
  <c r="AS32" i="34"/>
  <c r="X32" i="34"/>
  <c r="R32" i="34"/>
  <c r="M32" i="34"/>
  <c r="K32" i="34"/>
  <c r="AJ32" i="34"/>
  <c r="P32" i="34"/>
  <c r="AC32" i="34"/>
  <c r="AA32" i="34"/>
  <c r="H32" i="34"/>
  <c r="L32" i="34"/>
  <c r="W32" i="34"/>
  <c r="AI32" i="34"/>
  <c r="U32" i="34"/>
  <c r="AL32" i="34"/>
  <c r="J32" i="34"/>
  <c r="I32" i="34"/>
  <c r="AT32" i="34"/>
  <c r="AQ32" i="34"/>
  <c r="AK32" i="34"/>
  <c r="N32" i="34"/>
  <c r="AO32" i="34"/>
  <c r="AG32" i="34"/>
  <c r="AM32" i="34"/>
  <c r="O32" i="34"/>
  <c r="T32" i="34"/>
  <c r="AD32" i="34"/>
  <c r="V32" i="34"/>
  <c r="Y32" i="34"/>
  <c r="S32" i="34"/>
  <c r="AH32" i="34"/>
  <c r="AR32" i="34"/>
  <c r="AW32" i="34"/>
  <c r="Q32" i="34"/>
  <c r="AU32" i="34"/>
  <c r="AP32" i="34"/>
  <c r="AY32" i="34"/>
  <c r="Z32" i="34"/>
  <c r="AV32" i="34"/>
  <c r="AZ32" i="34"/>
  <c r="G76" i="31"/>
  <c r="F76" i="34"/>
  <c r="F76" i="31"/>
  <c r="Z33" i="31"/>
  <c r="AM33" i="31"/>
  <c r="AZ33" i="31"/>
  <c r="K33" i="31"/>
  <c r="AL33" i="31"/>
  <c r="AO33" i="31"/>
  <c r="AT33" i="31"/>
  <c r="AF33" i="31"/>
  <c r="AI33" i="31"/>
  <c r="BA33" i="31"/>
  <c r="AW33" i="31"/>
  <c r="AX33" i="31"/>
  <c r="R33" i="31"/>
  <c r="AE33" i="31"/>
  <c r="AN33" i="31"/>
  <c r="AJ33" i="31"/>
  <c r="AB33" i="31"/>
  <c r="AC33" i="31"/>
  <c r="N33" i="31"/>
  <c r="AP33" i="31"/>
  <c r="J33" i="31"/>
  <c r="W33" i="31"/>
  <c r="AD33" i="31"/>
  <c r="AK33" i="31"/>
  <c r="P33" i="31"/>
  <c r="S33" i="31"/>
  <c r="Q33" i="31"/>
  <c r="L33" i="31"/>
  <c r="M33" i="31"/>
  <c r="U33" i="31"/>
  <c r="O33" i="31"/>
  <c r="I33" i="31"/>
  <c r="Y33" i="31"/>
  <c r="AA33" i="31"/>
  <c r="AU33" i="31"/>
  <c r="X33" i="31"/>
  <c r="AQ33" i="31"/>
  <c r="AR33" i="31"/>
  <c r="T33" i="31"/>
  <c r="AS33" i="31"/>
  <c r="AH33" i="31"/>
  <c r="AV33" i="31"/>
  <c r="V33" i="31"/>
  <c r="AG33" i="31"/>
  <c r="AY33" i="31"/>
  <c r="J87" i="31"/>
  <c r="J66" i="31" s="1"/>
  <c r="J65" i="31"/>
  <c r="L65" i="31"/>
  <c r="L87" i="31"/>
  <c r="L66" i="31" s="1"/>
  <c r="E29" i="34"/>
  <c r="AW30" i="34"/>
  <c r="J30" i="34"/>
  <c r="AH30" i="34"/>
  <c r="U30" i="34"/>
  <c r="AB30" i="34"/>
  <c r="AU30" i="34"/>
  <c r="G30" i="34"/>
  <c r="AL30" i="34"/>
  <c r="T30" i="34"/>
  <c r="AG30" i="34"/>
  <c r="O30" i="34"/>
  <c r="F30" i="34"/>
  <c r="F60" i="34" s="1"/>
  <c r="R30" i="34"/>
  <c r="AQ30" i="34"/>
  <c r="AD30" i="34"/>
  <c r="AV30" i="34"/>
  <c r="AA30" i="34"/>
  <c r="I30" i="34"/>
  <c r="AN30" i="34"/>
  <c r="AM30" i="34"/>
  <c r="L30" i="34"/>
  <c r="Z30" i="34"/>
  <c r="Y30" i="34"/>
  <c r="AP30" i="34"/>
  <c r="AK30" i="34"/>
  <c r="AJ30" i="34"/>
  <c r="N30" i="34"/>
  <c r="AF30" i="34"/>
  <c r="AI30" i="34"/>
  <c r="AO30" i="34"/>
  <c r="W30" i="34"/>
  <c r="P30" i="34"/>
  <c r="AE30" i="34"/>
  <c r="M30" i="34"/>
  <c r="Q30" i="34"/>
  <c r="AR30" i="34"/>
  <c r="V30" i="34"/>
  <c r="AX30" i="34"/>
  <c r="X30" i="34"/>
  <c r="AS30" i="34"/>
  <c r="E62" i="34"/>
  <c r="AC30" i="34"/>
  <c r="H30" i="34"/>
  <c r="AT30" i="34"/>
  <c r="K30" i="34"/>
  <c r="S30" i="34"/>
  <c r="G28" i="31"/>
  <c r="L28" i="31"/>
  <c r="L29" i="31" s="1"/>
  <c r="I87" i="31"/>
  <c r="I66" i="31" s="1"/>
  <c r="I65" i="31"/>
  <c r="AV36" i="31"/>
  <c r="P36" i="31"/>
  <c r="AC36" i="31"/>
  <c r="AT36" i="31"/>
  <c r="N36" i="31"/>
  <c r="AA36" i="31"/>
  <c r="AH36" i="31"/>
  <c r="AU36" i="31"/>
  <c r="O36" i="31"/>
  <c r="AW36" i="31"/>
  <c r="Q36" i="31"/>
  <c r="AN36" i="31"/>
  <c r="BA36" i="31"/>
  <c r="U36" i="31"/>
  <c r="AL36" i="31"/>
  <c r="AY36" i="31"/>
  <c r="S36" i="31"/>
  <c r="Z36" i="31"/>
  <c r="AM36" i="31"/>
  <c r="AZ36" i="31"/>
  <c r="AR36" i="31"/>
  <c r="AB36" i="31"/>
  <c r="AF36" i="31"/>
  <c r="AS36" i="31"/>
  <c r="M36" i="31"/>
  <c r="AD36" i="31"/>
  <c r="AQ36" i="31"/>
  <c r="AX36" i="31"/>
  <c r="R36" i="31"/>
  <c r="AE36" i="31"/>
  <c r="T36" i="31"/>
  <c r="L36" i="31"/>
  <c r="AO36" i="31"/>
  <c r="BD36" i="31"/>
  <c r="V36" i="31"/>
  <c r="W36" i="31"/>
  <c r="AJ36" i="31"/>
  <c r="X36" i="31"/>
  <c r="AI36" i="31"/>
  <c r="AG36" i="31"/>
  <c r="BB36" i="31"/>
  <c r="AK36" i="31"/>
  <c r="AP36" i="31"/>
  <c r="Y36" i="31"/>
  <c r="BC36" i="31"/>
  <c r="AL34" i="34"/>
  <c r="X34" i="34"/>
  <c r="AX34" i="34"/>
  <c r="AW34" i="34"/>
  <c r="J34" i="34"/>
  <c r="M34" i="34"/>
  <c r="AQ34" i="34"/>
  <c r="AT34" i="34"/>
  <c r="L34" i="34"/>
  <c r="Y34" i="34"/>
  <c r="O34" i="34"/>
  <c r="AP34" i="34"/>
  <c r="AG34" i="34"/>
  <c r="AZ34" i="34"/>
  <c r="AA34" i="34"/>
  <c r="S34" i="34"/>
  <c r="AV34" i="34"/>
  <c r="V34" i="34"/>
  <c r="AC34" i="34"/>
  <c r="Q34" i="34"/>
  <c r="AN34" i="34"/>
  <c r="R34" i="34"/>
  <c r="Z34" i="34"/>
  <c r="AO34" i="34"/>
  <c r="AK34" i="34"/>
  <c r="AJ34" i="34"/>
  <c r="BA34" i="34"/>
  <c r="AS34" i="34"/>
  <c r="AF34" i="34"/>
  <c r="AU34" i="34"/>
  <c r="AI34" i="34"/>
  <c r="U34" i="34"/>
  <c r="BB34" i="34"/>
  <c r="AM34" i="34"/>
  <c r="AB34" i="34"/>
  <c r="AE34" i="34"/>
  <c r="AR34" i="34"/>
  <c r="N34" i="34"/>
  <c r="W34" i="34"/>
  <c r="AH34" i="34"/>
  <c r="T34" i="34"/>
  <c r="AD34" i="34"/>
  <c r="P34" i="34"/>
  <c r="K34" i="34"/>
  <c r="AY34" i="34"/>
  <c r="AO36" i="34"/>
  <c r="AL36" i="34"/>
  <c r="AN36" i="34"/>
  <c r="U36" i="34"/>
  <c r="AI36" i="34"/>
  <c r="AA36" i="34"/>
  <c r="BD36" i="34"/>
  <c r="M36" i="34"/>
  <c r="AC36" i="34"/>
  <c r="AX36" i="34"/>
  <c r="Y36" i="34"/>
  <c r="AV36" i="34"/>
  <c r="S36" i="34"/>
  <c r="AE36" i="34"/>
  <c r="AY36" i="34"/>
  <c r="AR36" i="34"/>
  <c r="N36" i="34"/>
  <c r="O36" i="34"/>
  <c r="X36" i="34"/>
  <c r="BB36" i="34"/>
  <c r="BA36" i="34"/>
  <c r="AP36" i="34"/>
  <c r="AQ36" i="34"/>
  <c r="AF36" i="34"/>
  <c r="AS36" i="34"/>
  <c r="Z36" i="34"/>
  <c r="AH36" i="34"/>
  <c r="AB36" i="34"/>
  <c r="AM36" i="34"/>
  <c r="AU36" i="34"/>
  <c r="AD36" i="34"/>
  <c r="V36" i="34"/>
  <c r="AT36" i="34"/>
  <c r="AW36" i="34"/>
  <c r="P36" i="34"/>
  <c r="L36" i="34"/>
  <c r="T36" i="34"/>
  <c r="Q36" i="34"/>
  <c r="W36" i="34"/>
  <c r="R36" i="34"/>
  <c r="AJ36" i="34"/>
  <c r="BC36" i="34"/>
  <c r="AK36" i="34"/>
  <c r="AG36" i="34"/>
  <c r="AZ36" i="34"/>
  <c r="H76" i="34"/>
  <c r="AN34" i="31"/>
  <c r="BA34" i="31"/>
  <c r="U34" i="31"/>
  <c r="AL34" i="31"/>
  <c r="AY34" i="31"/>
  <c r="S34" i="31"/>
  <c r="AH34" i="31"/>
  <c r="AU34" i="31"/>
  <c r="O34" i="31"/>
  <c r="AO34" i="31"/>
  <c r="AZ34" i="31"/>
  <c r="AF34" i="31"/>
  <c r="AS34" i="31"/>
  <c r="M34" i="31"/>
  <c r="AD34" i="31"/>
  <c r="AQ34" i="31"/>
  <c r="K34" i="31"/>
  <c r="Z34" i="31"/>
  <c r="AM34" i="31"/>
  <c r="AR34" i="31"/>
  <c r="AJ34" i="31"/>
  <c r="T34" i="31"/>
  <c r="X34" i="31"/>
  <c r="AK34" i="31"/>
  <c r="BB34" i="31"/>
  <c r="V34" i="31"/>
  <c r="AI34" i="31"/>
  <c r="AX34" i="31"/>
  <c r="R34" i="31"/>
  <c r="AE34" i="31"/>
  <c r="L34" i="31"/>
  <c r="AW34" i="31"/>
  <c r="AG34" i="31"/>
  <c r="AV34" i="31"/>
  <c r="N34" i="31"/>
  <c r="W34" i="31"/>
  <c r="J34" i="31"/>
  <c r="P34" i="31"/>
  <c r="AA34" i="31"/>
  <c r="Y34" i="31"/>
  <c r="AB34" i="31"/>
  <c r="AC34" i="31"/>
  <c r="AP34" i="31"/>
  <c r="Q34" i="31"/>
  <c r="AT34" i="31"/>
  <c r="M76" i="31"/>
  <c r="I76" i="34"/>
  <c r="J76" i="31" l="1"/>
  <c r="BC60" i="34"/>
  <c r="I60" i="34"/>
  <c r="G60" i="34"/>
  <c r="E26" i="31"/>
  <c r="E28" i="31" s="1"/>
  <c r="AY60" i="34"/>
  <c r="BD60" i="34"/>
  <c r="AE60" i="34"/>
  <c r="L60" i="34"/>
  <c r="AW60" i="34"/>
  <c r="BA60" i="34"/>
  <c r="BB60" i="34"/>
  <c r="K60" i="34"/>
  <c r="V60" i="34"/>
  <c r="AK60" i="34"/>
  <c r="R60" i="34"/>
  <c r="X32" i="31"/>
  <c r="AK32" i="31"/>
  <c r="AT32" i="31"/>
  <c r="N32" i="31"/>
  <c r="P32" i="31"/>
  <c r="U32" i="31"/>
  <c r="V32" i="31"/>
  <c r="AA32" i="31"/>
  <c r="AP32" i="31"/>
  <c r="J32" i="31"/>
  <c r="W32" i="31"/>
  <c r="Q32" i="31"/>
  <c r="AZ32" i="31"/>
  <c r="T32" i="31"/>
  <c r="AU32" i="31"/>
  <c r="AB32" i="31"/>
  <c r="AR32" i="31"/>
  <c r="AF32" i="31"/>
  <c r="AI32" i="31"/>
  <c r="R32" i="31"/>
  <c r="AW32" i="31"/>
  <c r="AV32" i="31"/>
  <c r="H32" i="31"/>
  <c r="M32" i="31"/>
  <c r="AY32" i="31"/>
  <c r="S32" i="31"/>
  <c r="AH32" i="31"/>
  <c r="O32" i="31"/>
  <c r="AG32" i="31"/>
  <c r="AD32" i="31"/>
  <c r="AE32" i="31"/>
  <c r="Y32" i="31"/>
  <c r="AN32" i="31"/>
  <c r="AS32" i="31"/>
  <c r="AL32" i="31"/>
  <c r="AQ32" i="31"/>
  <c r="K32" i="31"/>
  <c r="Z32" i="31"/>
  <c r="AM32" i="31"/>
  <c r="AJ32" i="31"/>
  <c r="AO32" i="31"/>
  <c r="L32" i="31"/>
  <c r="AC32" i="31"/>
  <c r="AX32" i="31"/>
  <c r="I32" i="31"/>
  <c r="F61" i="34"/>
  <c r="E63" i="34"/>
  <c r="E64" i="34" s="1"/>
  <c r="E77" i="34" s="1"/>
  <c r="E80" i="34" s="1"/>
  <c r="E81" i="34" s="1"/>
  <c r="AA60" i="34"/>
  <c r="T60" i="34"/>
  <c r="BB35" i="31"/>
  <c r="Z35" i="31"/>
  <c r="AM35" i="31"/>
  <c r="AZ35" i="31"/>
  <c r="AY35" i="31"/>
  <c r="Y35" i="31"/>
  <c r="N35" i="31"/>
  <c r="Q35" i="31"/>
  <c r="AD35" i="31"/>
  <c r="AG35" i="31"/>
  <c r="AR35" i="31"/>
  <c r="AP35" i="31"/>
  <c r="BC35" i="31"/>
  <c r="W35" i="31"/>
  <c r="R35" i="31"/>
  <c r="AL35" i="31"/>
  <c r="AC35" i="31"/>
  <c r="X35" i="31"/>
  <c r="AF35" i="31"/>
  <c r="BA35" i="31"/>
  <c r="S35" i="31"/>
  <c r="AV35" i="31"/>
  <c r="AB35" i="31"/>
  <c r="V35" i="31"/>
  <c r="AS35" i="31"/>
  <c r="AQ35" i="31"/>
  <c r="O35" i="31"/>
  <c r="AJ35" i="31"/>
  <c r="T35" i="31"/>
  <c r="AU35" i="31"/>
  <c r="AW35" i="31"/>
  <c r="L35" i="31"/>
  <c r="AO35" i="31"/>
  <c r="M35" i="31"/>
  <c r="AX35" i="31"/>
  <c r="AE35" i="31"/>
  <c r="P35" i="31"/>
  <c r="AT35" i="31"/>
  <c r="AK35" i="31"/>
  <c r="AN35" i="31"/>
  <c r="U35" i="31"/>
  <c r="AI35" i="31"/>
  <c r="AH35" i="31"/>
  <c r="AA35" i="31"/>
  <c r="K35" i="31"/>
  <c r="I76" i="31"/>
  <c r="G29" i="31"/>
  <c r="S60" i="34"/>
  <c r="AC60" i="34"/>
  <c r="AX60" i="34"/>
  <c r="M60" i="34"/>
  <c r="AO60" i="34"/>
  <c r="AJ60" i="34"/>
  <c r="Z60" i="34"/>
  <c r="AQ60" i="34"/>
  <c r="AG60" i="34"/>
  <c r="AU60" i="34"/>
  <c r="J60" i="34"/>
  <c r="L76" i="31"/>
  <c r="J29" i="31"/>
  <c r="AI60" i="34"/>
  <c r="AB60" i="34"/>
  <c r="AT60" i="34"/>
  <c r="AS60" i="34"/>
  <c r="AR60" i="34"/>
  <c r="P60" i="34"/>
  <c r="AF60" i="34"/>
  <c r="AP60" i="34"/>
  <c r="AM60" i="34"/>
  <c r="AV60" i="34"/>
  <c r="AL60" i="34"/>
  <c r="U60" i="34"/>
  <c r="AH37" i="31"/>
  <c r="AS37" i="31"/>
  <c r="M37" i="31"/>
  <c r="AF37" i="31"/>
  <c r="AQ37" i="31"/>
  <c r="AZ37" i="31"/>
  <c r="T37" i="31"/>
  <c r="AE37" i="31"/>
  <c r="AO37" i="31"/>
  <c r="AG37" i="31"/>
  <c r="Q37" i="31"/>
  <c r="Z37" i="31"/>
  <c r="AK37" i="31"/>
  <c r="BD37" i="31"/>
  <c r="BD60" i="31" s="1"/>
  <c r="X37" i="31"/>
  <c r="AI37" i="31"/>
  <c r="AR37" i="31"/>
  <c r="BC37" i="31"/>
  <c r="W37" i="31"/>
  <c r="N37" i="31"/>
  <c r="Y37" i="31"/>
  <c r="AT37" i="31"/>
  <c r="AP37" i="31"/>
  <c r="BA37" i="31"/>
  <c r="U37" i="31"/>
  <c r="AN37" i="31"/>
  <c r="AY37" i="31"/>
  <c r="S37" i="31"/>
  <c r="AB37" i="31"/>
  <c r="AM37" i="31"/>
  <c r="AD37" i="31"/>
  <c r="V37" i="31"/>
  <c r="AW37" i="31"/>
  <c r="AV37" i="31"/>
  <c r="AU37" i="31"/>
  <c r="AJ37" i="31"/>
  <c r="AX37" i="31"/>
  <c r="P37" i="31"/>
  <c r="O37" i="31"/>
  <c r="AC37" i="31"/>
  <c r="R37" i="31"/>
  <c r="AA37" i="31"/>
  <c r="BB37" i="31"/>
  <c r="AL37" i="31"/>
  <c r="H60" i="34"/>
  <c r="X60" i="34"/>
  <c r="Q60" i="34"/>
  <c r="W60" i="34"/>
  <c r="N60" i="34"/>
  <c r="Y60" i="34"/>
  <c r="AN60" i="34"/>
  <c r="AD60" i="34"/>
  <c r="O60" i="34"/>
  <c r="AH60" i="34"/>
  <c r="AZ60" i="34"/>
  <c r="Z31" i="31"/>
  <c r="V31" i="31"/>
  <c r="Y31" i="31"/>
  <c r="H31" i="31"/>
  <c r="S31" i="31"/>
  <c r="AT31" i="31"/>
  <c r="AW31" i="31"/>
  <c r="O31" i="31"/>
  <c r="L31" i="31"/>
  <c r="AX31" i="31"/>
  <c r="R31" i="31"/>
  <c r="AK31" i="31"/>
  <c r="AN31" i="31"/>
  <c r="AQ31" i="31"/>
  <c r="K31" i="31"/>
  <c r="AJ31" i="31"/>
  <c r="AM31" i="31"/>
  <c r="G31" i="31"/>
  <c r="AS31" i="31"/>
  <c r="AH31" i="31"/>
  <c r="AU31" i="31"/>
  <c r="AY31" i="31"/>
  <c r="T31" i="31"/>
  <c r="AA31" i="31"/>
  <c r="AG31" i="31"/>
  <c r="N31" i="31"/>
  <c r="W31" i="31"/>
  <c r="AF31" i="31"/>
  <c r="U31" i="31"/>
  <c r="AO31" i="31"/>
  <c r="AD31" i="31"/>
  <c r="AE31" i="31"/>
  <c r="AL31" i="31"/>
  <c r="AV31" i="31"/>
  <c r="I31" i="31"/>
  <c r="AP31" i="31"/>
  <c r="AI31" i="31"/>
  <c r="AR31" i="31"/>
  <c r="P31" i="31"/>
  <c r="M31" i="31"/>
  <c r="J31" i="31"/>
  <c r="AB31" i="31"/>
  <c r="AC31" i="31"/>
  <c r="Q31" i="31"/>
  <c r="X31" i="31"/>
  <c r="BA60" i="31" l="1"/>
  <c r="BB60" i="31"/>
  <c r="AY60" i="31"/>
  <c r="BC60" i="31"/>
  <c r="Z30" i="31"/>
  <c r="Z60" i="31" s="1"/>
  <c r="AM30" i="31"/>
  <c r="AM60" i="31" s="1"/>
  <c r="G30" i="31"/>
  <c r="G60" i="31" s="1"/>
  <c r="X30" i="31"/>
  <c r="X60" i="31" s="1"/>
  <c r="AK30" i="31"/>
  <c r="AK60" i="31" s="1"/>
  <c r="E62" i="31"/>
  <c r="T30" i="31"/>
  <c r="T60" i="31" s="1"/>
  <c r="AG30" i="31"/>
  <c r="AG60" i="31" s="1"/>
  <c r="AD30" i="31"/>
  <c r="AD60" i="31" s="1"/>
  <c r="V30" i="31"/>
  <c r="V60" i="31" s="1"/>
  <c r="F30" i="31"/>
  <c r="F60" i="31" s="1"/>
  <c r="R30" i="31"/>
  <c r="R60" i="31" s="1"/>
  <c r="W30" i="31"/>
  <c r="W60" i="31" s="1"/>
  <c r="AF30" i="31"/>
  <c r="AF60" i="31" s="1"/>
  <c r="AC30" i="31"/>
  <c r="AC60" i="31" s="1"/>
  <c r="AJ30" i="31"/>
  <c r="AJ60" i="31" s="1"/>
  <c r="AO30" i="31"/>
  <c r="AO60" i="31" s="1"/>
  <c r="AQ30" i="31"/>
  <c r="AQ60" i="31" s="1"/>
  <c r="AT30" i="31"/>
  <c r="AT60" i="31" s="1"/>
  <c r="AE30" i="31"/>
  <c r="AE60" i="31" s="1"/>
  <c r="AS30" i="31"/>
  <c r="AS60" i="31" s="1"/>
  <c r="AW30" i="31"/>
  <c r="AW60" i="31" s="1"/>
  <c r="AA30" i="31"/>
  <c r="AA60" i="31" s="1"/>
  <c r="AX30" i="31"/>
  <c r="AX60" i="31" s="1"/>
  <c r="J30" i="31"/>
  <c r="J60" i="31" s="1"/>
  <c r="O30" i="31"/>
  <c r="O60" i="31" s="1"/>
  <c r="P30" i="31"/>
  <c r="P60" i="31" s="1"/>
  <c r="U30" i="31"/>
  <c r="U60" i="31" s="1"/>
  <c r="AB30" i="31"/>
  <c r="AB60" i="31" s="1"/>
  <c r="Y30" i="31"/>
  <c r="Y60" i="31" s="1"/>
  <c r="K30" i="31"/>
  <c r="K60" i="31" s="1"/>
  <c r="AL30" i="31"/>
  <c r="AL60" i="31" s="1"/>
  <c r="AN30" i="31"/>
  <c r="AN60" i="31" s="1"/>
  <c r="AI30" i="31"/>
  <c r="AI60" i="31" s="1"/>
  <c r="AP30" i="31"/>
  <c r="AP60" i="31" s="1"/>
  <c r="AU30" i="31"/>
  <c r="AU60" i="31" s="1"/>
  <c r="AV30" i="31"/>
  <c r="AV60" i="31" s="1"/>
  <c r="H30" i="31"/>
  <c r="H60" i="31" s="1"/>
  <c r="M30" i="31"/>
  <c r="M60" i="31" s="1"/>
  <c r="L30" i="31"/>
  <c r="L60" i="31" s="1"/>
  <c r="Q30" i="31"/>
  <c r="Q60" i="31" s="1"/>
  <c r="N30" i="31"/>
  <c r="N60" i="31" s="1"/>
  <c r="S30" i="31"/>
  <c r="S60" i="31" s="1"/>
  <c r="AH30" i="31"/>
  <c r="AH60" i="31" s="1"/>
  <c r="AR30" i="31"/>
  <c r="AR60" i="31" s="1"/>
  <c r="I30" i="31"/>
  <c r="I60" i="31" s="1"/>
  <c r="E29" i="31"/>
  <c r="F62" i="34"/>
  <c r="G61" i="34" s="1"/>
  <c r="AZ60" i="31"/>
  <c r="F63" i="34" l="1"/>
  <c r="F64" i="34" s="1"/>
  <c r="F77" i="34" s="1"/>
  <c r="F80" i="34" s="1"/>
  <c r="F81" i="34" s="1"/>
  <c r="G62" i="34"/>
  <c r="H61" i="34" s="1"/>
  <c r="F61" i="31"/>
  <c r="E63" i="31"/>
  <c r="E64" i="31" s="1"/>
  <c r="E77" i="31" s="1"/>
  <c r="E80" i="31" s="1"/>
  <c r="E81" i="31" s="1"/>
  <c r="H62" i="34" l="1"/>
  <c r="I61" i="34" s="1"/>
  <c r="G63" i="34"/>
  <c r="G64" i="34" s="1"/>
  <c r="G77" i="34" s="1"/>
  <c r="G80" i="34" s="1"/>
  <c r="G81" i="34" s="1"/>
  <c r="F62" i="31"/>
  <c r="G61" i="31" s="1"/>
  <c r="I62" i="34" l="1"/>
  <c r="J61" i="34" s="1"/>
  <c r="H63" i="34"/>
  <c r="H64" i="34" s="1"/>
  <c r="H77" i="34" s="1"/>
  <c r="H80" i="34" s="1"/>
  <c r="H81" i="34" s="1"/>
  <c r="G62" i="31"/>
  <c r="H61" i="31" s="1"/>
  <c r="F63" i="31"/>
  <c r="F64" i="31" s="1"/>
  <c r="F77" i="31" s="1"/>
  <c r="F80" i="31" s="1"/>
  <c r="F81" i="31" s="1"/>
  <c r="H62" i="31" l="1"/>
  <c r="I61" i="31" s="1"/>
  <c r="I63" i="34"/>
  <c r="I64" i="34" s="1"/>
  <c r="I77" i="34" s="1"/>
  <c r="I80" i="34" s="1"/>
  <c r="I81" i="34" s="1"/>
  <c r="J62" i="34"/>
  <c r="K61" i="34" s="1"/>
  <c r="G63" i="31"/>
  <c r="G64" i="31" s="1"/>
  <c r="G77" i="31" s="1"/>
  <c r="G80" i="31" s="1"/>
  <c r="G81" i="31" s="1"/>
  <c r="I62" i="31" l="1"/>
  <c r="J61" i="31" s="1"/>
  <c r="H63" i="31"/>
  <c r="H64" i="31" s="1"/>
  <c r="H77" i="31" s="1"/>
  <c r="H80" i="31" s="1"/>
  <c r="H81" i="31" s="1"/>
  <c r="K62" i="34"/>
  <c r="L61" i="34" s="1"/>
  <c r="J63" i="34"/>
  <c r="J64" i="34" s="1"/>
  <c r="J77" i="34" s="1"/>
  <c r="J80" i="34" s="1"/>
  <c r="J81" i="34" s="1"/>
  <c r="J62" i="31" l="1"/>
  <c r="K61" i="31" s="1"/>
  <c r="I63" i="31"/>
  <c r="I64" i="31" s="1"/>
  <c r="I77" i="31" s="1"/>
  <c r="I80" i="31" s="1"/>
  <c r="I81" i="31" s="1"/>
  <c r="L62" i="34"/>
  <c r="M61" i="34" s="1"/>
  <c r="K63" i="34"/>
  <c r="K64" i="34" s="1"/>
  <c r="K77" i="34" s="1"/>
  <c r="K80" i="34" s="1"/>
  <c r="K81" i="34" s="1"/>
  <c r="L63" i="34" l="1"/>
  <c r="L64" i="34" s="1"/>
  <c r="L77" i="34" s="1"/>
  <c r="L80" i="34" s="1"/>
  <c r="L81" i="34" s="1"/>
  <c r="K62" i="31"/>
  <c r="L61" i="31" s="1"/>
  <c r="M62" i="34"/>
  <c r="N61" i="34" s="1"/>
  <c r="J63" i="31"/>
  <c r="J64" i="31" s="1"/>
  <c r="J77" i="31" s="1"/>
  <c r="J80" i="31" s="1"/>
  <c r="J81" i="31" s="1"/>
  <c r="M63" i="34" l="1"/>
  <c r="M64" i="34" s="1"/>
  <c r="M77" i="34" s="1"/>
  <c r="M80" i="34" s="1"/>
  <c r="M81" i="34" s="1"/>
  <c r="L62" i="31"/>
  <c r="M61" i="31" s="1"/>
  <c r="K63" i="31"/>
  <c r="K64" i="31" s="1"/>
  <c r="K77" i="31" s="1"/>
  <c r="K80" i="31" s="1"/>
  <c r="K81" i="31" s="1"/>
  <c r="N62" i="34"/>
  <c r="O61" i="34" s="1"/>
  <c r="N63" i="34" l="1"/>
  <c r="N64" i="34" s="1"/>
  <c r="N77" i="34" s="1"/>
  <c r="N80" i="34" s="1"/>
  <c r="N81" i="34" s="1"/>
  <c r="M62" i="31"/>
  <c r="N61" i="31" s="1"/>
  <c r="O62" i="34"/>
  <c r="P61" i="34" s="1"/>
  <c r="L63" i="31"/>
  <c r="L64" i="31" s="1"/>
  <c r="L77" i="31" s="1"/>
  <c r="L80" i="31" s="1"/>
  <c r="L81" i="31" s="1"/>
  <c r="O63" i="34" l="1"/>
  <c r="O64" i="34" s="1"/>
  <c r="O77" i="34" s="1"/>
  <c r="O80" i="34" s="1"/>
  <c r="O81" i="34" s="1"/>
  <c r="P62" i="34"/>
  <c r="Q61" i="34" s="1"/>
  <c r="N62" i="31"/>
  <c r="O61" i="31" s="1"/>
  <c r="M63" i="31"/>
  <c r="M64" i="31" s="1"/>
  <c r="M77" i="31" s="1"/>
  <c r="M80" i="31" s="1"/>
  <c r="M81" i="31" s="1"/>
  <c r="N63" i="31" l="1"/>
  <c r="N64" i="31" s="1"/>
  <c r="N77" i="31" s="1"/>
  <c r="N80" i="31" s="1"/>
  <c r="N81" i="31" s="1"/>
  <c r="O62" i="31"/>
  <c r="P61" i="31" s="1"/>
  <c r="Q62" i="34"/>
  <c r="R61" i="34" s="1"/>
  <c r="P63" i="34"/>
  <c r="P64" i="34" s="1"/>
  <c r="P77" i="34" s="1"/>
  <c r="P80" i="34" s="1"/>
  <c r="P81" i="34" s="1"/>
  <c r="Q63" i="34" l="1"/>
  <c r="Q64" i="34" s="1"/>
  <c r="Q77" i="34" s="1"/>
  <c r="Q80" i="34" s="1"/>
  <c r="Q81" i="34" s="1"/>
  <c r="R62" i="34"/>
  <c r="S61" i="34" s="1"/>
  <c r="P62" i="31"/>
  <c r="Q61" i="31" s="1"/>
  <c r="O63" i="31"/>
  <c r="O64" i="31" s="1"/>
  <c r="O77" i="31" s="1"/>
  <c r="O80" i="31" s="1"/>
  <c r="O81" i="31" s="1"/>
  <c r="P63" i="31" l="1"/>
  <c r="P64" i="31" s="1"/>
  <c r="P77" i="31" s="1"/>
  <c r="P80" i="31" s="1"/>
  <c r="P81" i="31" s="1"/>
  <c r="Q62" i="31"/>
  <c r="R61" i="31" s="1"/>
  <c r="S62" i="34"/>
  <c r="T61" i="34" s="1"/>
  <c r="R63" i="34"/>
  <c r="R64" i="34" s="1"/>
  <c r="R77" i="34" s="1"/>
  <c r="R80" i="34" s="1"/>
  <c r="R81" i="34" s="1"/>
  <c r="S63" i="34" l="1"/>
  <c r="S64" i="34" s="1"/>
  <c r="S77" i="34" s="1"/>
  <c r="S80" i="34" s="1"/>
  <c r="S81" i="34" s="1"/>
  <c r="T62" i="34"/>
  <c r="U61" i="34" s="1"/>
  <c r="R62" i="31"/>
  <c r="S61" i="31" s="1"/>
  <c r="Q63" i="31"/>
  <c r="Q64" i="31" s="1"/>
  <c r="Q77" i="31" s="1"/>
  <c r="Q80" i="31" s="1"/>
  <c r="Q81" i="31" s="1"/>
  <c r="R63" i="31" l="1"/>
  <c r="R64" i="31" s="1"/>
  <c r="R77" i="31" s="1"/>
  <c r="R80" i="31" s="1"/>
  <c r="R81" i="31" s="1"/>
  <c r="S62" i="31"/>
  <c r="T61" i="31" s="1"/>
  <c r="U62" i="34"/>
  <c r="V61" i="34" s="1"/>
  <c r="T63" i="34"/>
  <c r="T64" i="34" s="1"/>
  <c r="T77" i="34" s="1"/>
  <c r="T80" i="34" s="1"/>
  <c r="T81" i="34" s="1"/>
  <c r="U63" i="34" l="1"/>
  <c r="U64" i="34" s="1"/>
  <c r="U77" i="34" s="1"/>
  <c r="U80" i="34" s="1"/>
  <c r="U81" i="34" s="1"/>
  <c r="C4" i="34" s="1"/>
  <c r="G30" i="29" s="1"/>
  <c r="V62" i="34"/>
  <c r="W61" i="34" s="1"/>
  <c r="T62" i="31"/>
  <c r="U61" i="31" s="1"/>
  <c r="S63" i="31"/>
  <c r="S64" i="31" s="1"/>
  <c r="S77" i="31" s="1"/>
  <c r="S80" i="31" s="1"/>
  <c r="S81" i="31" s="1"/>
  <c r="T63" i="31" l="1"/>
  <c r="T64" i="31" s="1"/>
  <c r="T77" i="31" s="1"/>
  <c r="T80" i="31" s="1"/>
  <c r="T81" i="31" s="1"/>
  <c r="W62" i="34"/>
  <c r="X61" i="34" s="1"/>
  <c r="U62" i="31"/>
  <c r="V61" i="31" s="1"/>
  <c r="V63" i="34"/>
  <c r="V64" i="34" s="1"/>
  <c r="V77" i="34" s="1"/>
  <c r="V80" i="34" s="1"/>
  <c r="V81" i="34" s="1"/>
  <c r="U63" i="31" l="1"/>
  <c r="U64" i="31" s="1"/>
  <c r="U77" i="31" s="1"/>
  <c r="U80" i="31" s="1"/>
  <c r="U81" i="31" s="1"/>
  <c r="X62" i="34"/>
  <c r="Y61" i="34" s="1"/>
  <c r="W63" i="34"/>
  <c r="W64" i="34" s="1"/>
  <c r="W77" i="34" s="1"/>
  <c r="W80" i="34" s="1"/>
  <c r="W81" i="34" s="1"/>
  <c r="V62" i="31"/>
  <c r="W61" i="31" s="1"/>
  <c r="V63" i="31" l="1"/>
  <c r="V64" i="31" s="1"/>
  <c r="V77" i="31" s="1"/>
  <c r="V80" i="31" s="1"/>
  <c r="V81" i="31" s="1"/>
  <c r="Y62" i="34"/>
  <c r="Z61" i="34" s="1"/>
  <c r="W62" i="31"/>
  <c r="X61" i="31" s="1"/>
  <c r="X63" i="34"/>
  <c r="X64" i="34" s="1"/>
  <c r="X77" i="34" s="1"/>
  <c r="X80" i="34" s="1"/>
  <c r="X81" i="34" s="1"/>
  <c r="W63" i="31" l="1"/>
  <c r="W64" i="31" s="1"/>
  <c r="W77" i="31" s="1"/>
  <c r="W80" i="31" s="1"/>
  <c r="W81" i="31" s="1"/>
  <c r="X62" i="31"/>
  <c r="Y61" i="31" s="1"/>
  <c r="Z62" i="34"/>
  <c r="AA61" i="34" s="1"/>
  <c r="Y63" i="34"/>
  <c r="Y64" i="34" s="1"/>
  <c r="Y77" i="34" s="1"/>
  <c r="Y80" i="34" s="1"/>
  <c r="Y81" i="34" s="1"/>
  <c r="Z63" i="34" l="1"/>
  <c r="Z64" i="34" s="1"/>
  <c r="Z77" i="34" s="1"/>
  <c r="Z80" i="34" s="1"/>
  <c r="Z81" i="34" s="1"/>
  <c r="AA62" i="34"/>
  <c r="AB61" i="34" s="1"/>
  <c r="Y62" i="31"/>
  <c r="Z61" i="31" s="1"/>
  <c r="X63" i="31"/>
  <c r="X64" i="31" s="1"/>
  <c r="X77" i="31" s="1"/>
  <c r="X80" i="31" s="1"/>
  <c r="X81" i="31" s="1"/>
  <c r="Y63" i="31" l="1"/>
  <c r="Y64" i="31" s="1"/>
  <c r="Y77" i="31" s="1"/>
  <c r="Y80" i="31" s="1"/>
  <c r="Y81" i="31" s="1"/>
  <c r="Z62" i="31"/>
  <c r="AA61" i="31" s="1"/>
  <c r="AB62" i="34"/>
  <c r="AC61" i="34" s="1"/>
  <c r="AA63" i="34"/>
  <c r="AA64" i="34" s="1"/>
  <c r="AA77" i="34" s="1"/>
  <c r="AA80" i="34" s="1"/>
  <c r="AA81" i="34" s="1"/>
  <c r="AB63" i="34" l="1"/>
  <c r="AB64" i="34" s="1"/>
  <c r="AB77" i="34" s="1"/>
  <c r="AB80" i="34" s="1"/>
  <c r="AB81" i="34" s="1"/>
  <c r="AC62" i="34"/>
  <c r="AD61" i="34" s="1"/>
  <c r="AA62" i="31"/>
  <c r="AB61" i="31" s="1"/>
  <c r="Z63" i="31"/>
  <c r="Z64" i="31" s="1"/>
  <c r="Z77" i="31" s="1"/>
  <c r="Z80" i="31" s="1"/>
  <c r="Z81" i="31" s="1"/>
  <c r="AA63" i="31" l="1"/>
  <c r="AA64" i="31" s="1"/>
  <c r="AA77" i="31" s="1"/>
  <c r="AA80" i="31" s="1"/>
  <c r="AA81" i="31" s="1"/>
  <c r="C4" i="31" s="1"/>
  <c r="G29" i="29" s="1"/>
  <c r="AD62" i="34"/>
  <c r="AE61" i="34" s="1"/>
  <c r="AB62" i="31"/>
  <c r="AC61" i="31" s="1"/>
  <c r="AC63" i="34"/>
  <c r="AC64" i="34" s="1"/>
  <c r="AC77" i="34" s="1"/>
  <c r="AC80" i="34" s="1"/>
  <c r="AC81" i="34" s="1"/>
  <c r="C5" i="34" s="1"/>
  <c r="H30" i="29" s="1"/>
  <c r="AE62" i="34" l="1"/>
  <c r="AF61" i="34" s="1"/>
  <c r="AC62" i="31"/>
  <c r="AD61" i="31" s="1"/>
  <c r="AB63" i="31"/>
  <c r="AB64" i="31" s="1"/>
  <c r="AB77" i="31" s="1"/>
  <c r="AB80" i="31" s="1"/>
  <c r="AB81" i="31" s="1"/>
  <c r="AD63" i="34"/>
  <c r="AD64" i="34" s="1"/>
  <c r="AD77" i="34" s="1"/>
  <c r="AD80" i="34" s="1"/>
  <c r="AD81" i="34" s="1"/>
  <c r="AC63" i="31" l="1"/>
  <c r="AC64" i="31" s="1"/>
  <c r="AC77" i="31" s="1"/>
  <c r="AC80" i="31" s="1"/>
  <c r="AC81" i="31" s="1"/>
  <c r="AD62" i="31"/>
  <c r="AE61" i="31" s="1"/>
  <c r="AF62" i="34"/>
  <c r="AG61" i="34" s="1"/>
  <c r="AE63" i="34"/>
  <c r="AE64" i="34" s="1"/>
  <c r="AE77" i="34" s="1"/>
  <c r="AE80" i="34" s="1"/>
  <c r="AE81" i="34" s="1"/>
  <c r="AF63" i="34" l="1"/>
  <c r="AF64" i="34" s="1"/>
  <c r="AF77" i="34" s="1"/>
  <c r="AF80" i="34" s="1"/>
  <c r="AF81" i="34" s="1"/>
  <c r="AG62" i="34"/>
  <c r="AH61" i="34" s="1"/>
  <c r="AE62" i="31"/>
  <c r="AF61" i="31" s="1"/>
  <c r="AD63" i="31"/>
  <c r="AD64" i="31" s="1"/>
  <c r="AD77" i="31" s="1"/>
  <c r="AD80" i="31" s="1"/>
  <c r="AD81" i="31" s="1"/>
  <c r="AE63" i="31" l="1"/>
  <c r="AE64" i="31" s="1"/>
  <c r="AE77" i="31" s="1"/>
  <c r="AE80" i="31" s="1"/>
  <c r="AE81" i="31" s="1"/>
  <c r="AF62" i="31"/>
  <c r="AG61" i="31" s="1"/>
  <c r="AH62" i="34"/>
  <c r="AI61" i="34" s="1"/>
  <c r="AG63" i="34"/>
  <c r="AG64" i="34" s="1"/>
  <c r="AG77" i="34" s="1"/>
  <c r="AG80" i="34" s="1"/>
  <c r="AG81" i="34" s="1"/>
  <c r="AH63" i="34" l="1"/>
  <c r="AH64" i="34" s="1"/>
  <c r="AH77" i="34" s="1"/>
  <c r="AH80" i="34" s="1"/>
  <c r="AH81" i="34" s="1"/>
  <c r="AI62" i="34"/>
  <c r="AJ61" i="34" s="1"/>
  <c r="AG62" i="31"/>
  <c r="AH61" i="31" s="1"/>
  <c r="AF63" i="31"/>
  <c r="AF64" i="31" s="1"/>
  <c r="AF77" i="31" s="1"/>
  <c r="AF80" i="31" s="1"/>
  <c r="AF81" i="31" s="1"/>
  <c r="AG63" i="31" l="1"/>
  <c r="AG64" i="31" s="1"/>
  <c r="AG77" i="31" s="1"/>
  <c r="AG80" i="31" s="1"/>
  <c r="AG81" i="31" s="1"/>
  <c r="AH62" i="31"/>
  <c r="AI61" i="31" s="1"/>
  <c r="AJ62" i="34"/>
  <c r="AK61" i="34" s="1"/>
  <c r="AI63" i="34"/>
  <c r="AI64" i="34" s="1"/>
  <c r="AI77" i="34" s="1"/>
  <c r="AI80" i="34" s="1"/>
  <c r="AI81" i="34" s="1"/>
  <c r="AJ63" i="34" l="1"/>
  <c r="AJ64" i="34" s="1"/>
  <c r="AJ77" i="34" s="1"/>
  <c r="AJ80" i="34" s="1"/>
  <c r="AJ81" i="34" s="1"/>
  <c r="AK62" i="34"/>
  <c r="AL61" i="34" s="1"/>
  <c r="AI62" i="31"/>
  <c r="AJ61" i="31" s="1"/>
  <c r="AH63" i="31"/>
  <c r="AH64" i="31" s="1"/>
  <c r="AH77" i="31" s="1"/>
  <c r="AH80" i="31" s="1"/>
  <c r="AH81" i="31" s="1"/>
  <c r="AI63" i="31" l="1"/>
  <c r="AI64" i="31" s="1"/>
  <c r="AI77" i="31" s="1"/>
  <c r="AI80" i="31" s="1"/>
  <c r="AI81" i="31" s="1"/>
  <c r="C5" i="31" s="1"/>
  <c r="H29" i="29" s="1"/>
  <c r="AJ62" i="31"/>
  <c r="AK61" i="31" s="1"/>
  <c r="AL62" i="34"/>
  <c r="AM61" i="34" s="1"/>
  <c r="AK63" i="34"/>
  <c r="AK64" i="34" s="1"/>
  <c r="AK77" i="34" s="1"/>
  <c r="AK80" i="34" s="1"/>
  <c r="AK81" i="34" s="1"/>
  <c r="C6" i="34" s="1"/>
  <c r="I30" i="29" s="1"/>
  <c r="AL63" i="34" l="1"/>
  <c r="AL64" i="34" s="1"/>
  <c r="AL77" i="34" s="1"/>
  <c r="AL80" i="34" s="1"/>
  <c r="AL81" i="34" s="1"/>
  <c r="AM62" i="34"/>
  <c r="AN61" i="34" s="1"/>
  <c r="AK62" i="31"/>
  <c r="AL61" i="31" s="1"/>
  <c r="AJ63" i="31"/>
  <c r="AJ64" i="31" s="1"/>
  <c r="AJ77" i="31" s="1"/>
  <c r="AJ80" i="31" s="1"/>
  <c r="AJ81" i="31" s="1"/>
  <c r="AK63" i="31" l="1"/>
  <c r="AK64" i="31" s="1"/>
  <c r="AK77" i="31" s="1"/>
  <c r="AK80" i="31" s="1"/>
  <c r="AK81" i="31" s="1"/>
  <c r="C6" i="31" s="1"/>
  <c r="I29" i="29" s="1"/>
  <c r="AL62" i="31"/>
  <c r="AM61" i="31" s="1"/>
  <c r="AN62" i="34"/>
  <c r="AO61" i="34" s="1"/>
  <c r="AM63" i="34"/>
  <c r="AM64" i="34" s="1"/>
  <c r="AM77" i="34" s="1"/>
  <c r="AM80" i="34" s="1"/>
  <c r="AM81" i="34" s="1"/>
  <c r="AN63" i="34" l="1"/>
  <c r="AN64" i="34" s="1"/>
  <c r="AN77" i="34" s="1"/>
  <c r="AN80" i="34" s="1"/>
  <c r="AN81" i="34" s="1"/>
  <c r="AO62" i="34"/>
  <c r="AP61" i="34" s="1"/>
  <c r="AM62" i="31"/>
  <c r="AN61" i="31" s="1"/>
  <c r="AL63" i="31"/>
  <c r="AL64" i="31" s="1"/>
  <c r="AL77" i="31" s="1"/>
  <c r="AL80" i="31" s="1"/>
  <c r="AL81" i="31" s="1"/>
  <c r="AM63" i="31" l="1"/>
  <c r="AM64" i="31" s="1"/>
  <c r="AM77" i="31" s="1"/>
  <c r="AM80" i="31" s="1"/>
  <c r="AM81" i="31" s="1"/>
  <c r="AN62" i="31"/>
  <c r="AO61" i="31" s="1"/>
  <c r="AP62" i="34"/>
  <c r="AQ61" i="34" s="1"/>
  <c r="AO63" i="34"/>
  <c r="AO64" i="34" s="1"/>
  <c r="AO77" i="34" s="1"/>
  <c r="AO80" i="34" s="1"/>
  <c r="AO81" i="34" s="1"/>
  <c r="AP63" i="34" l="1"/>
  <c r="AP64" i="34" s="1"/>
  <c r="AP77" i="34" s="1"/>
  <c r="AP80" i="34" s="1"/>
  <c r="AP81" i="34" s="1"/>
  <c r="AQ62" i="34"/>
  <c r="AR61" i="34" s="1"/>
  <c r="AO62" i="31"/>
  <c r="AP61" i="31" s="1"/>
  <c r="AN63" i="31"/>
  <c r="AN64" i="31" s="1"/>
  <c r="AN77" i="31" s="1"/>
  <c r="AN80" i="31" s="1"/>
  <c r="AN81" i="31" s="1"/>
  <c r="AO63" i="31" l="1"/>
  <c r="AO64" i="31" s="1"/>
  <c r="AO77" i="31" s="1"/>
  <c r="AO80" i="31" s="1"/>
  <c r="AO81" i="31" s="1"/>
  <c r="AP62" i="31"/>
  <c r="AQ61" i="31" s="1"/>
  <c r="AR62" i="34"/>
  <c r="AS61" i="34" s="1"/>
  <c r="AQ63" i="34"/>
  <c r="AQ64" i="34" s="1"/>
  <c r="AQ77" i="34" s="1"/>
  <c r="AQ80" i="34" s="1"/>
  <c r="AQ81" i="34" s="1"/>
  <c r="AR63" i="34" l="1"/>
  <c r="AR64" i="34" s="1"/>
  <c r="AR77" i="34" s="1"/>
  <c r="AR80" i="34" s="1"/>
  <c r="AR81" i="34" s="1"/>
  <c r="AS62" i="34"/>
  <c r="AT61" i="34" s="1"/>
  <c r="AQ62" i="31"/>
  <c r="AR61" i="31" s="1"/>
  <c r="AP63" i="31"/>
  <c r="AP64" i="31" s="1"/>
  <c r="AP77" i="31" s="1"/>
  <c r="AP80" i="31" s="1"/>
  <c r="AP81" i="31" s="1"/>
  <c r="AQ63" i="31" l="1"/>
  <c r="AQ64" i="31" s="1"/>
  <c r="AQ77" i="31" s="1"/>
  <c r="AQ80" i="31" s="1"/>
  <c r="AQ81" i="31" s="1"/>
  <c r="AT62" i="34"/>
  <c r="AU61" i="34" s="1"/>
  <c r="AR62" i="31"/>
  <c r="AS61" i="31" s="1"/>
  <c r="AS63" i="34"/>
  <c r="AS64" i="34" s="1"/>
  <c r="AS77" i="34" s="1"/>
  <c r="AS80" i="34" s="1"/>
  <c r="AS81" i="34" s="1"/>
  <c r="AR63" i="31" l="1"/>
  <c r="AR64" i="31" s="1"/>
  <c r="AR77" i="31" s="1"/>
  <c r="AR80" i="31" s="1"/>
  <c r="AR81" i="31" s="1"/>
  <c r="AU62" i="34"/>
  <c r="AV61" i="34" s="1"/>
  <c r="AT63" i="34"/>
  <c r="AT64" i="34" s="1"/>
  <c r="AT77" i="34" s="1"/>
  <c r="AT80" i="34" s="1"/>
  <c r="AT81" i="34" s="1"/>
  <c r="AS62" i="31"/>
  <c r="AT61" i="31" s="1"/>
  <c r="AS63" i="31" l="1"/>
  <c r="AS64" i="31" s="1"/>
  <c r="AS77" i="31" s="1"/>
  <c r="AS80" i="31" s="1"/>
  <c r="AS81" i="31" s="1"/>
  <c r="AV62" i="34"/>
  <c r="AW61" i="34" s="1"/>
  <c r="AT62" i="31"/>
  <c r="AU61" i="31" s="1"/>
  <c r="AU63" i="34"/>
  <c r="AU64" i="34" s="1"/>
  <c r="AU77" i="34" s="1"/>
  <c r="AU80" i="34" s="1"/>
  <c r="AU81" i="34" s="1"/>
  <c r="AT63" i="31" l="1"/>
  <c r="AT64" i="31" s="1"/>
  <c r="AT77" i="31" s="1"/>
  <c r="AT80" i="31" s="1"/>
  <c r="AT81" i="31" s="1"/>
  <c r="AU62" i="31"/>
  <c r="AV61" i="31" s="1"/>
  <c r="AW62" i="34"/>
  <c r="AX61" i="34" s="1"/>
  <c r="AV63" i="34"/>
  <c r="AV64" i="34" s="1"/>
  <c r="AV77" i="34" s="1"/>
  <c r="AV80" i="34" s="1"/>
  <c r="AV81" i="34" s="1"/>
  <c r="AW63" i="34" l="1"/>
  <c r="AW64" i="34" s="1"/>
  <c r="AW77" i="34" s="1"/>
  <c r="AW80" i="34" s="1"/>
  <c r="AW81" i="34" s="1"/>
  <c r="AX62" i="34"/>
  <c r="AY61" i="34" s="1"/>
  <c r="AV62" i="31"/>
  <c r="AW61" i="31" s="1"/>
  <c r="AU63" i="31"/>
  <c r="AU64" i="31" s="1"/>
  <c r="AU77" i="31" s="1"/>
  <c r="AU80" i="31" s="1"/>
  <c r="AU81" i="31" s="1"/>
  <c r="AW62" i="31" l="1"/>
  <c r="AX61" i="31" s="1"/>
  <c r="AV63" i="31"/>
  <c r="AV64" i="31" s="1"/>
  <c r="AV77" i="31" s="1"/>
  <c r="AV80" i="31" s="1"/>
  <c r="AV81" i="31" s="1"/>
  <c r="AY62" i="34"/>
  <c r="AZ61" i="34" s="1"/>
  <c r="AX63" i="34"/>
  <c r="AX64" i="34" s="1"/>
  <c r="AX77" i="34" s="1"/>
  <c r="AX80" i="34" s="1"/>
  <c r="AX81" i="34" s="1"/>
  <c r="AY63" i="34" l="1"/>
  <c r="AY64" i="34" s="1"/>
  <c r="AY77" i="34" s="1"/>
  <c r="AY80" i="34" s="1"/>
  <c r="AY81" i="34" s="1"/>
  <c r="C7" i="34"/>
  <c r="J30" i="29" s="1"/>
  <c r="AX62" i="31"/>
  <c r="AY61" i="31" s="1"/>
  <c r="AZ62" i="34"/>
  <c r="BA61" i="34" s="1"/>
  <c r="AW63" i="31"/>
  <c r="AW64" i="31" s="1"/>
  <c r="AW77" i="31" s="1"/>
  <c r="AW80" i="31" s="1"/>
  <c r="AW81" i="31" s="1"/>
  <c r="AZ63" i="34" l="1"/>
  <c r="AZ64" i="34" s="1"/>
  <c r="AZ77" i="34" s="1"/>
  <c r="AZ80" i="34" s="1"/>
  <c r="AZ81" i="34" s="1"/>
  <c r="AY62" i="31"/>
  <c r="AZ61" i="31" s="1"/>
  <c r="AX63" i="31"/>
  <c r="AX64" i="31" s="1"/>
  <c r="AX77" i="31" s="1"/>
  <c r="AX80" i="31" s="1"/>
  <c r="AX81" i="31" s="1"/>
  <c r="BA62" i="34"/>
  <c r="BB61" i="34" s="1"/>
  <c r="BA63" i="34" l="1"/>
  <c r="BA64" i="34" s="1"/>
  <c r="BA77" i="34" s="1"/>
  <c r="BA80" i="34" s="1"/>
  <c r="BA81" i="34" s="1"/>
  <c r="AZ62" i="31"/>
  <c r="BA61" i="31" s="1"/>
  <c r="BB62" i="34"/>
  <c r="BC61" i="34" s="1"/>
  <c r="AY63" i="31"/>
  <c r="AY64" i="31" s="1"/>
  <c r="AY77" i="31" s="1"/>
  <c r="AY80" i="31" s="1"/>
  <c r="AY81" i="31" s="1"/>
  <c r="BB63" i="34" l="1"/>
  <c r="BB64" i="34" s="1"/>
  <c r="BB77" i="34" s="1"/>
  <c r="BB80" i="34" s="1"/>
  <c r="BB81" i="34" s="1"/>
  <c r="BA62" i="31"/>
  <c r="BB61" i="31" s="1"/>
  <c r="AZ63" i="31"/>
  <c r="AZ64" i="31" s="1"/>
  <c r="AZ77" i="31" s="1"/>
  <c r="AZ80" i="31" s="1"/>
  <c r="AZ81" i="31" s="1"/>
  <c r="BC62" i="34"/>
  <c r="BD61" i="34" s="1"/>
  <c r="BD62" i="34" s="1"/>
  <c r="BD63" i="34" s="1"/>
  <c r="BD64" i="34" s="1"/>
  <c r="BD77" i="34" s="1"/>
  <c r="BD80" i="34" s="1"/>
  <c r="BC63" i="34" l="1"/>
  <c r="BC64" i="34" s="1"/>
  <c r="BC77" i="34" s="1"/>
  <c r="BC80" i="34" s="1"/>
  <c r="BC81" i="34" s="1"/>
  <c r="BD81" i="34" s="1"/>
  <c r="BB62" i="31"/>
  <c r="BC61" i="31" s="1"/>
  <c r="BA63" i="31"/>
  <c r="BA64" i="31" s="1"/>
  <c r="BA77" i="31" s="1"/>
  <c r="BA80" i="31" s="1"/>
  <c r="BA81" i="31" s="1"/>
  <c r="BB63" i="31" l="1"/>
  <c r="BB64" i="31" s="1"/>
  <c r="BB77" i="31" s="1"/>
  <c r="BB80" i="31" s="1"/>
  <c r="BB81" i="31"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<sst xmlns="http://schemas.openxmlformats.org/spreadsheetml/2006/main" count="856" uniqueCount="354">
  <si>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</si>
  <si>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</si>
  <si>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</si>
  <si>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</si>
  <si>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</si>
  <si>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</si>
  <si>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</si>
  <si>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</si>
  <si>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</si>
  <si>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</si>
  <si>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</si>
  <si>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</si>
  <si>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</si>
  <si>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</si>
  <si>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</si>
  <si>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</si>
  <si>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</si>
  <si>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</si>
  <si>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</si>
  <si>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</si>
  <si>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</si>
  <si>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</si>
  <si>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</si>
  <si>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</si>
  <si>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</si>
  <si>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</si>
  <si>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</si>
  <si>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</si>
  <si>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</si>
  <si>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</si>
  <si>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</si>
  <si>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</si>
  <si>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</si>
  <si>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</si>
  <si>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</si>
  <si>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</si>
  <si>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</si>
  <si>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</si>
  <si>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</si>
  <si>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</si>
  <si>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</si>
  <si>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</si>
  <si>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</si>
  <si>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</si>
  <si>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</si>
  <si>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</si>
  <si>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</si>
  <si>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</si>
  <si>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</si>
  <si>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</si>
  <si>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</si>
  <si>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</si>
  <si>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</si>
  <si>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</si>
  <si>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</si>
  <si>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</si>
  <si>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</si>
  <si>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</si>
  <si>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</si>
  <si>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</si>
  <si>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</si>
  <si>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</si>
  <si>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</si>
  <si>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</si>
  <si>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</si>
  <si>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</si>
  <si>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</si>
  <si>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</si>
  <si>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</si>
  <si>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</si>
  <si>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</si>
  <si>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</si>
  <si>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</si>
  <si>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</si>
  <si>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</si>
  <si>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</si>
  <si>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</si>
  <si>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</si>
  <si>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</si>
  <si>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</si>
  <si>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</si>
  <si>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</si>
  <si>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</si>
  <si>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</si>
  <si>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</si>
  <si>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</si>
  <si>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</si>
  <si>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</si>
  <si>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</si>
  <si>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</si>
  <si>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</si>
  <si>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</si>
  <si>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</si>
  <si>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</si>
  <si>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</si>
  <si>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</si>
  <si>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</si>
  <si>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</si>
  <si>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</si>
  <si>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</si>
  <si>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</si>
  <si>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</si>
  <si>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</si>
  <si>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</si>
  <si>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</si>
  <si>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</si>
  <si>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</si>
  <si>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</si>
  <si>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</si>
  <si>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</si>
  <si>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</si>
  <si>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</si>
  <si>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</si>
  <si>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</si>
  <si>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</si>
  <si>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</si>
  <si>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</si>
  <si>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</si>
  <si>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</si>
  <si>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</si>
  <si>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</si>
  <si>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</si>
  <si>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</si>
  <si>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</si>
  <si>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</si>
  <si>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</si>
  <si>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</si>
  <si>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</si>
  <si>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</si>
  <si>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</si>
  <si>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</si>
  <si>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</si>
  <si>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</si>
  <si>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</si>
  <si>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</si>
  <si>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</si>
  <si>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</si>
  <si>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</si>
  <si>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</si>
  <si>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</si>
  <si>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</si>
  <si>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</si>
  <si>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</si>
  <si>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</si>
  <si>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</si>
  <si>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</si>
  <si>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</si>
  <si>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</si>
  <si>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</si>
  <si>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</si>
  <si>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</si>
  <si>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</si>
  <si>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</si>
  <si>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</si>
  <si>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</si>
  <si>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</si>
  <si>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</si>
  <si>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</si>
  <si>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</si>
  <si>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</si>
  <si>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</si>
  <si>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</si>
  <si>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</si>
  <si>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</si>
  <si>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</si>
  <si>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</si>
  <si>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</si>
  <si>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</si>
  <si>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</si>
  <si>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</si>
  <si>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</si>
  <si>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</si>
  <si>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</si>
  <si>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</si>
  <si>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</si>
  <si>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</si>
  <si>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</si>
  <si>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</si>
  <si>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</si>
  <si>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</si>
  <si>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</si>
  <si>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</si>
  <si>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</si>
  <si>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</si>
  <si>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</si>
  <si>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</si>
  <si>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</si>
  <si>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</si>
  <si>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</si>
  <si>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</si>
  <si>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</si>
  <si>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</si>
  <si>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</si>
  <si>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</si>
  <si>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</si>
  <si>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</si>
  <si>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</si>
  <si>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</si>
  <si>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</si>
  <si>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</si>
  <si>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</si>
  <si>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</si>
  <si>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</si>
  <si>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</si>
  <si>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</si>
  <si>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</si>
  <si>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</si>
  <si>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</si>
  <si>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</si>
  <si>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</si>
  <si>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</si>
  <si>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</si>
  <si>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</si>
  <si>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</si>
  <si>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</si>
  <si>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</si>
  <si>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</si>
  <si>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</si>
  <si>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</si>
  <si>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</si>
  <si>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</si>
  <si>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</si>
  <si>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</si>
  <si>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</si>
  <si>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</si>
  <si>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</si>
  <si>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</si>
  <si>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</si>
  <si>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</si>
  <si>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</si>
  <si>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</si>
  <si>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</si>
  <si>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</si>
  <si>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</si>
  <si>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</si>
  <si>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</si>
  <si>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</si>
  <si>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</si>
  <si>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</si>
  <si>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</si>
  <si>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</si>
  <si>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</si>
  <si>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</si>
  <si>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</si>
  <si>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</si>
  <si>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</si>
  <si>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</si>
  <si>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</si>
  <si>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</si>
  <si>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</si>
  <si>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</si>
  <si>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</si>
  <si>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</si>
  <si>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</si>
  <si>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</si>
  <si>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</si>
  <si>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</si>
  <si>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</si>
  <si>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</si>
  <si>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</si>
  <si>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</si>
  <si>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</si>
  <si>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</si>
  <si>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</si>
  <si>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</si>
  <si>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</si>
  <si>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</si>
  <si>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</si>
  <si>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</si>
  <si>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</si>
  <si>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</si>
  <si>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</si>
  <si>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</si>
  <si>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</si>
  <si>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</si>
  <si>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</si>
  <si>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</si>
  <si>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</si>
  <si>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</si>
  <si>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</si>
  <si>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</si>
  <si>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</si>
  <si>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</si>
  <si>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</si>
  <si>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</si>
  <si>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</si>
  <si>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</si>
  <si>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</si>
  <si>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</si>
  <si>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</si>
  <si>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</si>
  <si>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</si>
  <si>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</si>
  <si>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</si>
  <si>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</si>
  <si>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</si>
  <si>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</si>
  <si>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</si>
  <si>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</si>
  <si>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</si>
  <si>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</si>
  <si>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</si>
  <si>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</si>
  <si>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</si>
  <si>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</si>
  <si>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</si>
  <si>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</si>
  <si>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</si>
  <si>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</si>
  <si>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</si>
  <si>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</si>
  <si>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</si>
  <si>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</si>
  <si>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</si>
  <si>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</si>
  <si>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</si>
  <si>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</si>
  <si>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</si>
  <si>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</si>
  <si>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</si>
  <si>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</si>
  <si>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</si>
  <si>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</si>
  <si>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</si>
  <si>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</si>
  <si>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</si>
  <si>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</si>
  <si>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</si>
  <si>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</si>
  <si>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</si>
  <si>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</si>
  <si>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</si>
  <si>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</si>
  <si>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</si>
  <si>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</si>
  <si>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</si>
  <si>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</si>
  <si>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</si>
  <si>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</si>
  <si>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</si>
  <si>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</si>
  <si>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based upon continuing the current size profile.</t>
  </si>
  <si>
    <t>Option 1(i)</t>
  </si>
  <si>
    <t>1(i)</t>
  </si>
  <si>
    <t>Condition Based Asset Replacement of 11kV Pole Mounted Transformers on a like for like basis</t>
  </si>
  <si>
    <t>Condition based replacement of pole mounted transformers - installing larger transformers</t>
  </si>
  <si>
    <t>Sensitivity Analysis: cost of transformers decreases by 20%</t>
  </si>
  <si>
    <t>This is the cost of our asset replacement programme should single phase 25kVA units be used to replace poor condition single phase 16kVA units and 3 phase 50KVA units be used to replace 3 phase 25kVA units.</t>
  </si>
  <si>
    <t>WPD will continue with current strategy regarding transformer size.</t>
  </si>
  <si>
    <t>This has been used to assess the impact if the material cost of the larger transformers reduces by 20%</t>
  </si>
  <si>
    <t>This is the losses saving associated with uprating the transformer.</t>
  </si>
  <si>
    <t>The saving in losses from installing uprated transformers does not outweigh the increased material cost of larger transformers.</t>
  </si>
  <si>
    <t>Technical losses in pole mounted transformers can be decreased by increasing the rating of the transformer. 
Condition based asset replacement forecasts for RIIO-ED1 have been based upon replacing 11kV pole mounte transformers on a like for like basis.  This CBA compares this forecast with an alternative option involving the replacement of single phase 16KVA transformers with 25kVA units and the replacement of 3 phase 25kVA transformers with 50kVA units.  The volume of units has been based upon current asset populations within the South West licence area.</t>
  </si>
  <si>
    <t>This the cost of our asset replacement programme for HV pole mounted transformers (as contained within BPDT table CV3).  
Proportions of pole mounted transformer populations: 1 phase 16kVA 35%, 3 phase 25kVA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</si>
</sst>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SWEST%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0%20ED1/10%20BUSINESS%20PLAN%20-%20%20JUNE%202013%20SUBMISSION/05%20COST%20BENEFIT%20ANALYSIS/DRAFT%20CBAS/05%20Policy%20CBAs/Uprated%20PM%20Tx%20-%20Source%20Dat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ui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47">
          <cell r="N47">
            <v>698</v>
          </cell>
          <cell r="AC47">
            <v>1.9527000000000001</v>
          </cell>
          <cell r="AD47">
            <v>1.9322999999999999</v>
          </cell>
          <cell r="AE47">
            <v>1.9137999999999999</v>
          </cell>
          <cell r="AF47">
            <v>1.8923000000000001</v>
          </cell>
          <cell r="AG47">
            <v>1.8722000000000001</v>
          </cell>
          <cell r="AH47">
            <v>1.8506</v>
          </cell>
          <cell r="AI47">
            <v>1.8304</v>
          </cell>
          <cell r="AJ47">
            <v>1.8097000000000001</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ize"/>
      <sheetName val="Proportions"/>
      <sheetName val="ED1 Asset Replacement Volumes"/>
      <sheetName val="Sheet3"/>
    </sheetNames>
    <sheetDataSet>
      <sheetData sheetId="0" refreshError="1"/>
      <sheetData sheetId="1" refreshError="1"/>
      <sheetData sheetId="2">
        <row r="17">
          <cell r="E17">
            <v>5.5596E-2</v>
          </cell>
        </row>
        <row r="20">
          <cell r="E20">
            <v>0.109836</v>
          </cell>
          <cell r="F20">
            <v>0.109836</v>
          </cell>
          <cell r="G20">
            <v>0.109836</v>
          </cell>
          <cell r="H20">
            <v>0.109836</v>
          </cell>
          <cell r="I20">
            <v>0.109836</v>
          </cell>
          <cell r="J20">
            <v>0.109836</v>
          </cell>
          <cell r="K20">
            <v>0.34216400000000002</v>
          </cell>
          <cell r="L20">
            <v>0.87823600000000002</v>
          </cell>
          <cell r="R20">
            <v>8.7868799999999997E-2</v>
          </cell>
          <cell r="S20">
            <v>8.7868799999999997E-2</v>
          </cell>
          <cell r="T20">
            <v>8.7868799999999997E-2</v>
          </cell>
          <cell r="U20">
            <v>8.7868799999999997E-2</v>
          </cell>
          <cell r="V20">
            <v>8.7868799999999997E-2</v>
          </cell>
          <cell r="W20">
            <v>8.7868799999999997E-2</v>
          </cell>
          <cell r="X20">
            <v>0.27373120000000001</v>
          </cell>
          <cell r="Y20">
            <v>0.70258880000000001</v>
          </cell>
        </row>
        <row r="27">
          <cell r="E27">
            <v>27.518720287500006</v>
          </cell>
          <cell r="F27">
            <v>27.518720287500006</v>
          </cell>
          <cell r="G27">
            <v>27.518720287500006</v>
          </cell>
          <cell r="H27">
            <v>27.518720287500006</v>
          </cell>
          <cell r="I27">
            <v>27.518720287500006</v>
          </cell>
          <cell r="J27">
            <v>27.518720287500006</v>
          </cell>
          <cell r="K27">
            <v>85.727042212500024</v>
          </cell>
          <cell r="L27">
            <v>220.03651653750006</v>
          </cell>
          <cell r="R27">
            <v>27.518720287500006</v>
          </cell>
          <cell r="S27">
            <v>27.518720287500006</v>
          </cell>
          <cell r="T27">
            <v>27.518720287500006</v>
          </cell>
          <cell r="U27">
            <v>27.518720287500006</v>
          </cell>
          <cell r="V27">
            <v>27.518720287500006</v>
          </cell>
          <cell r="W27">
            <v>27.518720287500006</v>
          </cell>
          <cell r="X27">
            <v>85.727042212500024</v>
          </cell>
          <cell r="Y27">
            <v>220.03651653750006</v>
          </cell>
        </row>
        <row r="40">
          <cell r="E40">
            <v>5.0759999999999998E-3</v>
          </cell>
          <cell r="F40">
            <v>5.0759999999999998E-3</v>
          </cell>
          <cell r="G40">
            <v>5.0759999999999998E-3</v>
          </cell>
          <cell r="H40">
            <v>5.0759999999999998E-3</v>
          </cell>
          <cell r="I40">
            <v>5.0759999999999998E-3</v>
          </cell>
          <cell r="J40">
            <v>5.0759999999999998E-3</v>
          </cell>
          <cell r="K40">
            <v>1.5651000000000002E-2</v>
          </cell>
          <cell r="L40">
            <v>3.9761999999999999E-2</v>
          </cell>
          <cell r="R40">
            <v>4.0607999999999998E-3</v>
          </cell>
          <cell r="S40">
            <v>4.0607999999999998E-3</v>
          </cell>
          <cell r="T40">
            <v>4.0607999999999998E-3</v>
          </cell>
          <cell r="U40">
            <v>4.0607999999999998E-3</v>
          </cell>
          <cell r="V40">
            <v>4.0607999999999998E-3</v>
          </cell>
          <cell r="W40">
            <v>4.0607999999999998E-3</v>
          </cell>
          <cell r="X40">
            <v>1.25208E-2</v>
          </cell>
          <cell r="Y40">
            <v>3.18096E-2</v>
          </cell>
        </row>
        <row r="47">
          <cell r="E47">
            <v>2.7777262499999997</v>
          </cell>
          <cell r="F47">
            <v>2.7777262499999997</v>
          </cell>
          <cell r="G47">
            <v>2.7777262499999997</v>
          </cell>
          <cell r="H47">
            <v>2.7777262499999997</v>
          </cell>
          <cell r="I47">
            <v>2.7777262499999997</v>
          </cell>
          <cell r="J47">
            <v>2.7777262499999997</v>
          </cell>
          <cell r="K47">
            <v>8.5646559374999995</v>
          </cell>
          <cell r="L47">
            <v>21.758855624999999</v>
          </cell>
          <cell r="R47">
            <v>2.7777262499999997</v>
          </cell>
          <cell r="S47">
            <v>2.7777262499999997</v>
          </cell>
          <cell r="T47">
            <v>2.7777262499999997</v>
          </cell>
          <cell r="U47">
            <v>2.7777262499999997</v>
          </cell>
          <cell r="V47">
            <v>2.7777262499999997</v>
          </cell>
          <cell r="W47">
            <v>2.7777262499999997</v>
          </cell>
          <cell r="X47">
            <v>8.5646559374999995</v>
          </cell>
          <cell r="Y47">
            <v>21.758855624999999</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2" sqref="D12:F12"/>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3" t="s">
        <v>352</v>
      </c>
      <c r="C2" s="154"/>
      <c r="D2" s="154"/>
      <c r="E2" s="154"/>
      <c r="F2" s="155"/>
      <c r="Z2" s="26" t="s">
        <v>80</v>
      </c>
    </row>
    <row r="3" spans="2:26" ht="50.25" customHeight="1" x14ac:dyDescent="0.3">
      <c r="B3" s="156"/>
      <c r="C3" s="157"/>
      <c r="D3" s="157"/>
      <c r="E3" s="157"/>
      <c r="F3" s="158"/>
    </row>
    <row r="4" spans="2:26" ht="18" customHeight="1" x14ac:dyDescent="0.3">
      <c r="B4" s="25" t="s">
        <v>79</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303</v>
      </c>
      <c r="C9" s="164"/>
      <c r="D9" s="160" t="str">
        <f>'Baseline scenario'!$C$1</f>
        <v>Condition Based Asset Replacement of 11kV Pole Mounted Transformers on a like for like basis</v>
      </c>
      <c r="E9" s="160"/>
      <c r="F9" s="160"/>
    </row>
    <row r="10" spans="2:26" ht="22.5" customHeight="1" x14ac:dyDescent="0.3">
      <c r="B10" s="148" t="s">
        <v>226</v>
      </c>
      <c r="C10" s="149"/>
      <c r="D10" s="150" t="str">
        <f>'Option 1'!$C$1</f>
        <v>Condition based replacement of pole mounted transformers - installing larger transformers</v>
      </c>
      <c r="E10" s="151"/>
      <c r="F10" s="152"/>
    </row>
    <row r="11" spans="2:26" ht="22.5" customHeight="1" x14ac:dyDescent="0.3">
      <c r="B11" s="148" t="s">
        <v>342</v>
      </c>
      <c r="C11" s="149"/>
      <c r="D11" s="150" t="str">
        <f>'Option 1(i)'!$C$1</f>
        <v>Sensitivity Analysis: cost of transformers decreases by 20%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101</v>
      </c>
      <c r="H26" s="165"/>
      <c r="I26" s="165"/>
      <c r="J26" s="165"/>
      <c r="K26" s="165"/>
    </row>
    <row r="27" spans="2:11" x14ac:dyDescent="0.3">
      <c r="B27" s="167"/>
      <c r="C27" s="169"/>
      <c r="D27" s="169"/>
      <c r="E27" s="169"/>
      <c r="F27" s="167"/>
      <c r="G27" s="64" t="s">
        <v>102</v>
      </c>
      <c r="H27" s="64" t="s">
        <v>103</v>
      </c>
      <c r="I27" s="64" t="s">
        <v>104</v>
      </c>
      <c r="J27" s="64" t="s">
        <v>105</v>
      </c>
      <c r="K27" s="64" t="s">
        <v>106</v>
      </c>
    </row>
    <row r="28" spans="2:11" ht="27.75" customHeight="1" x14ac:dyDescent="0.3">
      <c r="B28" s="30" t="s">
        <v>340</v>
      </c>
      <c r="C28" s="31" t="str">
        <f>D9</f>
        <v>Condition Based Asset Replacement of 11kV Pole Mounted Transformers on a like for like basis</v>
      </c>
      <c r="D28" s="30" t="s">
        <v>29</v>
      </c>
      <c r="E28" s="31" t="s">
        <v>348</v>
      </c>
      <c r="F28" s="30" t="s">
        <v>160</v>
      </c>
      <c r="G28" s="65"/>
      <c r="H28" s="65"/>
      <c r="I28" s="65"/>
      <c r="J28" s="65"/>
      <c r="K28" s="30"/>
    </row>
    <row r="29" spans="2:11" ht="27.75" customHeight="1" x14ac:dyDescent="0.3">
      <c r="B29" s="30">
        <v>1</v>
      </c>
      <c r="C29" s="31" t="str">
        <f>D10</f>
        <v>Condition based replacement of pole mounted transformers - installing larger transformers</v>
      </c>
      <c r="D29" s="30" t="s">
        <v>80</v>
      </c>
      <c r="E29" s="31" t="s">
        <v>351</v>
      </c>
      <c r="F29" s="30"/>
      <c r="G29" s="65">
        <f>'Option 1'!$C$4</f>
        <v>-1.0073051697614197</v>
      </c>
      <c r="H29" s="65">
        <f>'Option 1'!$C$5</f>
        <v>-1.3559996456916439</v>
      </c>
      <c r="I29" s="65">
        <f>'Option 1'!$C$6</f>
        <v>-1.5878640592684143</v>
      </c>
      <c r="J29" s="65">
        <f>'Option 1'!$C$7</f>
        <v>-1.8238193267785985</v>
      </c>
      <c r="K29" s="30"/>
    </row>
    <row r="30" spans="2:11" ht="27.75" customHeight="1" x14ac:dyDescent="0.3">
      <c r="B30" s="145" t="s">
        <v>343</v>
      </c>
      <c r="C30" s="31" t="str">
        <f>D11</f>
        <v>Sensitivity Analysis: cost of transformers decreases by 20%</v>
      </c>
      <c r="D30" s="30"/>
      <c r="E30" s="31" t="s">
        <v>349</v>
      </c>
      <c r="F30" s="30"/>
      <c r="G30" s="65">
        <f>'Option 1(i)'!$C$4</f>
        <v>-0.80105277886383031</v>
      </c>
      <c r="H30" s="65">
        <f>'Option 1(i)'!$C$5</f>
        <v>-1.0800083596080097</v>
      </c>
      <c r="I30" s="65">
        <f>'Option 1(i)'!$C$6</f>
        <v>-1.2654998904694261</v>
      </c>
      <c r="J30" s="65">
        <f>'Option 1(i)'!$C$7</f>
        <v>-1.4542641044775733</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5" priority="6">
      <formula>$D28="Adopted"</formula>
    </cfRule>
  </conditionalFormatting>
  <conditionalFormatting sqref="B29:C29 F29:K29 C30 G30:J30">
    <cfRule type="expression" dxfId="4" priority="5">
      <formula>$D29="Adopted"</formula>
    </cfRule>
  </conditionalFormatting>
  <conditionalFormatting sqref="B30 K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31" activePane="bottomRight" state="frozen"/>
      <selection activeCell="E44" sqref="E44"/>
      <selection pane="topRight" activeCell="E44" sqref="E44"/>
      <selection pane="bottomLeft" activeCell="E44" sqref="E44"/>
      <selection pane="bottomRight" activeCell="I17" sqref="I1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Replacement'!AC$47</f>
        <v>-1.9527000000000001</v>
      </c>
      <c r="F7" s="62">
        <f>-'[1]CV3 - Asset Replacement'!AD$47</f>
        <v>-1.9322999999999999</v>
      </c>
      <c r="G7" s="62">
        <f>-'[1]CV3 - Asset Replacement'!AE$47</f>
        <v>-1.9137999999999999</v>
      </c>
      <c r="H7" s="62">
        <f>-'[1]CV3 - Asset Replacement'!AF$47</f>
        <v>-1.8923000000000001</v>
      </c>
      <c r="I7" s="62">
        <f>-'[1]CV3 - Asset Replacement'!AG$47</f>
        <v>-1.8722000000000001</v>
      </c>
      <c r="J7" s="62">
        <f>-'[1]CV3 - Asset Replacement'!AH$47</f>
        <v>-1.8506</v>
      </c>
      <c r="K7" s="62">
        <f>-'[1]CV3 - Asset Replacement'!AI$47</f>
        <v>-1.8304</v>
      </c>
      <c r="L7" s="62">
        <f>-'[1]CV3 - Asset Replacement'!AJ$47</f>
        <v>-1.8097000000000001</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-1.9527000000000001</v>
      </c>
      <c r="F12" s="59">
        <f t="shared" ref="F12:AW12" si="0">SUM(F7:F11)</f>
        <v>-1.9322999999999999</v>
      </c>
      <c r="G12" s="59">
        <f t="shared" si="0"/>
        <v>-1.9137999999999999</v>
      </c>
      <c r="H12" s="59">
        <f t="shared" si="0"/>
        <v>-1.8923000000000001</v>
      </c>
      <c r="I12" s="59">
        <f t="shared" si="0"/>
        <v>-1.8722000000000001</v>
      </c>
      <c r="J12" s="59">
        <f t="shared" si="0"/>
        <v>-1.8506</v>
      </c>
      <c r="K12" s="59">
        <f t="shared" si="0"/>
        <v>-1.8304</v>
      </c>
      <c r="L12" s="59">
        <f t="shared" si="0"/>
        <v>-1.8097000000000001</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H8" sqref="H8"/>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60" x14ac:dyDescent="0.25">
      <c r="A5" s="182" t="s">
        <v>11</v>
      </c>
      <c r="B5" s="132" t="s">
        <v>160</v>
      </c>
      <c r="C5" s="135" t="s">
        <v>353</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L90" sqref="L9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-1.0073051697614197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-1.3559996456916439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-1.5878640592684143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-1.8238193267785985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Volumes'!E$20-'[2]ED1 Asset Replacement Volumes'!E$40</f>
        <v>-2.067612</v>
      </c>
      <c r="F13" s="62">
        <f>'Baseline scenario'!F7-'[2]ED1 Asset Replacement Volumes'!F$20-'[2]ED1 Asset Replacement Volumes'!F$40</f>
        <v>-2.0472119999999996</v>
      </c>
      <c r="G13" s="62">
        <f>'Baseline scenario'!G7-'[2]ED1 Asset Replacement Volumes'!G$20-'[2]ED1 Asset Replacement Volumes'!G$40</f>
        <v>-2.0287119999999996</v>
      </c>
      <c r="H13" s="62">
        <f>'Baseline scenario'!H7-'[2]ED1 Asset Replacement Volumes'!H$20-'[2]ED1 Asset Replacement Volumes'!H$40</f>
        <v>-2.007212</v>
      </c>
      <c r="I13" s="62">
        <f>'Baseline scenario'!I7-'[2]ED1 Asset Replacement Volumes'!I$20-'[2]ED1 Asset Replacement Volumes'!I$40</f>
        <v>-1.9871120000000002</v>
      </c>
      <c r="J13" s="62">
        <f>'Baseline scenario'!J7-'[2]ED1 Asset Replacement Volumes'!J$20-'[2]ED1 Asset Replacement Volumes'!J$40</f>
        <v>-1.9655120000000001</v>
      </c>
      <c r="K13" s="62">
        <f>'Baseline scenario'!K7-'[2]ED1 Asset Replacement Volumes'!K$20-'[2]ED1 Asset Replacement Volumes'!K$40</f>
        <v>-2.188215</v>
      </c>
      <c r="L13" s="62">
        <f>'Baseline scenario'!L7-'[2]ED1 Asset Replacement Volumes'!L$20-'[2]ED1 Asset Replacement Volumes'!L$40</f>
        <v>-2.7276980000000002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-2.067612</v>
      </c>
      <c r="F18" s="59">
        <f t="shared" ref="F18:AW18" si="0">SUM(F13:F17)</f>
        <v>-2.0472119999999996</v>
      </c>
      <c r="G18" s="59">
        <f t="shared" si="0"/>
        <v>-2.0287119999999996</v>
      </c>
      <c r="H18" s="59">
        <f t="shared" si="0"/>
        <v>-2.007212</v>
      </c>
      <c r="I18" s="59">
        <f t="shared" si="0"/>
        <v>-1.9871120000000002</v>
      </c>
      <c r="J18" s="59">
        <f t="shared" si="0"/>
        <v>-1.9655120000000001</v>
      </c>
      <c r="K18" s="59">
        <f t="shared" si="0"/>
        <v>-2.188215</v>
      </c>
      <c r="L18" s="59">
        <f t="shared" si="0"/>
        <v>-2.7276980000000002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1.9527000000000001</v>
      </c>
      <c r="F19" s="33">
        <f>-'Baseline scenario'!F7</f>
        <v>1.9322999999999999</v>
      </c>
      <c r="G19" s="33">
        <f>-'Baseline scenario'!G7</f>
        <v>1.9137999999999999</v>
      </c>
      <c r="H19" s="33">
        <f>-'Baseline scenario'!H7</f>
        <v>1.8923000000000001</v>
      </c>
      <c r="I19" s="33">
        <f>-'Baseline scenario'!I7</f>
        <v>1.8722000000000001</v>
      </c>
      <c r="J19" s="33">
        <f>-'Baseline scenario'!J7</f>
        <v>1.8506</v>
      </c>
      <c r="K19" s="33">
        <f>-'Baseline scenario'!K7</f>
        <v>1.8304</v>
      </c>
      <c r="L19" s="33">
        <f>-'Baseline scenario'!L7</f>
        <v>1.8097000000000001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1.9527000000000001</v>
      </c>
      <c r="F25" s="67">
        <f t="shared" ref="F25:BD25" si="1">SUM(F19:F24)</f>
        <v>1.9322999999999999</v>
      </c>
      <c r="G25" s="67">
        <f t="shared" si="1"/>
        <v>1.9137999999999999</v>
      </c>
      <c r="H25" s="67">
        <f t="shared" si="1"/>
        <v>1.8923000000000001</v>
      </c>
      <c r="I25" s="67">
        <f t="shared" si="1"/>
        <v>1.8722000000000001</v>
      </c>
      <c r="J25" s="67">
        <f t="shared" si="1"/>
        <v>1.8506</v>
      </c>
      <c r="K25" s="67">
        <f t="shared" si="1"/>
        <v>1.8304</v>
      </c>
      <c r="L25" s="67">
        <f t="shared" si="1"/>
        <v>1.8097000000000001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-0.1149119999999999</v>
      </c>
      <c r="F26" s="59">
        <f t="shared" ref="F26:BD26" si="2">F18+F25</f>
        <v>-0.11491199999999968</v>
      </c>
      <c r="G26" s="59">
        <f t="shared" si="2"/>
        <v>-0.11491199999999968</v>
      </c>
      <c r="H26" s="59">
        <f t="shared" si="2"/>
        <v>-0.1149119999999999</v>
      </c>
      <c r="I26" s="59">
        <f t="shared" si="2"/>
        <v>-0.11491200000000013</v>
      </c>
      <c r="J26" s="59">
        <f t="shared" si="2"/>
        <v>-0.11491200000000013</v>
      </c>
      <c r="K26" s="59">
        <f t="shared" si="2"/>
        <v>-0.35781499999999999</v>
      </c>
      <c r="L26" s="59">
        <f t="shared" si="2"/>
        <v>-0.91799800000000009</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-9.1929599999999931E-2</v>
      </c>
      <c r="F28" s="34">
        <f t="shared" ref="F28:AW28" si="4">F26*F27</f>
        <v>-9.192959999999975E-2</v>
      </c>
      <c r="G28" s="34">
        <f t="shared" si="4"/>
        <v>-9.192959999999975E-2</v>
      </c>
      <c r="H28" s="34">
        <f t="shared" si="4"/>
        <v>-9.1929599999999931E-2</v>
      </c>
      <c r="I28" s="34">
        <f t="shared" si="4"/>
        <v>-9.1929600000000111E-2</v>
      </c>
      <c r="J28" s="34">
        <f t="shared" si="4"/>
        <v>-9.1929600000000111E-2</v>
      </c>
      <c r="K28" s="34">
        <f t="shared" si="4"/>
        <v>-0.28625200000000001</v>
      </c>
      <c r="L28" s="34">
        <f t="shared" si="4"/>
        <v>-0.73439840000000012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-2.2982399999999972E-2</v>
      </c>
      <c r="F29" s="34">
        <f t="shared" ref="F29:AW29" si="5">F26-F28</f>
        <v>-2.2982399999999931E-2</v>
      </c>
      <c r="G29" s="34">
        <f t="shared" si="5"/>
        <v>-2.2982399999999931E-2</v>
      </c>
      <c r="H29" s="34">
        <f t="shared" si="5"/>
        <v>-2.2982399999999972E-2</v>
      </c>
      <c r="I29" s="34">
        <f t="shared" si="5"/>
        <v>-2.2982400000000014E-2</v>
      </c>
      <c r="J29" s="34">
        <f t="shared" si="5"/>
        <v>-2.2982400000000014E-2</v>
      </c>
      <c r="K29" s="34">
        <f t="shared" si="5"/>
        <v>-7.1562999999999988E-2</v>
      </c>
      <c r="L29" s="34">
        <f t="shared" si="5"/>
        <v>-0.18359959999999997</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-2.0428799999999987E-3</v>
      </c>
      <c r="G30" s="34">
        <f>$E$28/'Fixed data'!$C$7</f>
        <v>-2.0428799999999987E-3</v>
      </c>
      <c r="H30" s="34">
        <f>$E$28/'Fixed data'!$C$7</f>
        <v>-2.0428799999999987E-3</v>
      </c>
      <c r="I30" s="34">
        <f>$E$28/'Fixed data'!$C$7</f>
        <v>-2.0428799999999987E-3</v>
      </c>
      <c r="J30" s="34">
        <f>$E$28/'Fixed data'!$C$7</f>
        <v>-2.0428799999999987E-3</v>
      </c>
      <c r="K30" s="34">
        <f>$E$28/'Fixed data'!$C$7</f>
        <v>-2.0428799999999987E-3</v>
      </c>
      <c r="L30" s="34">
        <f>$E$28/'Fixed data'!$C$7</f>
        <v>-2.0428799999999987E-3</v>
      </c>
      <c r="M30" s="34">
        <f>$E$28/'Fixed data'!$C$7</f>
        <v>-2.0428799999999987E-3</v>
      </c>
      <c r="N30" s="34">
        <f>$E$28/'Fixed data'!$C$7</f>
        <v>-2.0428799999999987E-3</v>
      </c>
      <c r="O30" s="34">
        <f>$E$28/'Fixed data'!$C$7</f>
        <v>-2.0428799999999987E-3</v>
      </c>
      <c r="P30" s="34">
        <f>$E$28/'Fixed data'!$C$7</f>
        <v>-2.0428799999999987E-3</v>
      </c>
      <c r="Q30" s="34">
        <f>$E$28/'Fixed data'!$C$7</f>
        <v>-2.0428799999999987E-3</v>
      </c>
      <c r="R30" s="34">
        <f>$E$28/'Fixed data'!$C$7</f>
        <v>-2.0428799999999987E-3</v>
      </c>
      <c r="S30" s="34">
        <f>$E$28/'Fixed data'!$C$7</f>
        <v>-2.0428799999999987E-3</v>
      </c>
      <c r="T30" s="34">
        <f>$E$28/'Fixed data'!$C$7</f>
        <v>-2.0428799999999987E-3</v>
      </c>
      <c r="U30" s="34">
        <f>$E$28/'Fixed data'!$C$7</f>
        <v>-2.0428799999999987E-3</v>
      </c>
      <c r="V30" s="34">
        <f>$E$28/'Fixed data'!$C$7</f>
        <v>-2.0428799999999987E-3</v>
      </c>
      <c r="W30" s="34">
        <f>$E$28/'Fixed data'!$C$7</f>
        <v>-2.0428799999999987E-3</v>
      </c>
      <c r="X30" s="34">
        <f>$E$28/'Fixed data'!$C$7</f>
        <v>-2.0428799999999987E-3</v>
      </c>
      <c r="Y30" s="34">
        <f>$E$28/'Fixed data'!$C$7</f>
        <v>-2.0428799999999987E-3</v>
      </c>
      <c r="Z30" s="34">
        <f>$E$28/'Fixed data'!$C$7</f>
        <v>-2.0428799999999987E-3</v>
      </c>
      <c r="AA30" s="34">
        <f>$E$28/'Fixed data'!$C$7</f>
        <v>-2.0428799999999987E-3</v>
      </c>
      <c r="AB30" s="34">
        <f>$E$28/'Fixed data'!$C$7</f>
        <v>-2.0428799999999987E-3</v>
      </c>
      <c r="AC30" s="34">
        <f>$E$28/'Fixed data'!$C$7</f>
        <v>-2.0428799999999987E-3</v>
      </c>
      <c r="AD30" s="34">
        <f>$E$28/'Fixed data'!$C$7</f>
        <v>-2.0428799999999987E-3</v>
      </c>
      <c r="AE30" s="34">
        <f>$E$28/'Fixed data'!$C$7</f>
        <v>-2.0428799999999987E-3</v>
      </c>
      <c r="AF30" s="34">
        <f>$E$28/'Fixed data'!$C$7</f>
        <v>-2.0428799999999987E-3</v>
      </c>
      <c r="AG30" s="34">
        <f>$E$28/'Fixed data'!$C$7</f>
        <v>-2.0428799999999987E-3</v>
      </c>
      <c r="AH30" s="34">
        <f>$E$28/'Fixed data'!$C$7</f>
        <v>-2.0428799999999987E-3</v>
      </c>
      <c r="AI30" s="34">
        <f>$E$28/'Fixed data'!$C$7</f>
        <v>-2.0428799999999987E-3</v>
      </c>
      <c r="AJ30" s="34">
        <f>$E$28/'Fixed data'!$C$7</f>
        <v>-2.0428799999999987E-3</v>
      </c>
      <c r="AK30" s="34">
        <f>$E$28/'Fixed data'!$C$7</f>
        <v>-2.0428799999999987E-3</v>
      </c>
      <c r="AL30" s="34">
        <f>$E$28/'Fixed data'!$C$7</f>
        <v>-2.0428799999999987E-3</v>
      </c>
      <c r="AM30" s="34">
        <f>$E$28/'Fixed data'!$C$7</f>
        <v>-2.0428799999999987E-3</v>
      </c>
      <c r="AN30" s="34">
        <f>$E$28/'Fixed data'!$C$7</f>
        <v>-2.0428799999999987E-3</v>
      </c>
      <c r="AO30" s="34">
        <f>$E$28/'Fixed data'!$C$7</f>
        <v>-2.0428799999999987E-3</v>
      </c>
      <c r="AP30" s="34">
        <f>$E$28/'Fixed data'!$C$7</f>
        <v>-2.0428799999999987E-3</v>
      </c>
      <c r="AQ30" s="34">
        <f>$E$28/'Fixed data'!$C$7</f>
        <v>-2.0428799999999987E-3</v>
      </c>
      <c r="AR30" s="34">
        <f>$E$28/'Fixed data'!$C$7</f>
        <v>-2.0428799999999987E-3</v>
      </c>
      <c r="AS30" s="34">
        <f>$E$28/'Fixed data'!$C$7</f>
        <v>-2.0428799999999987E-3</v>
      </c>
      <c r="AT30" s="34">
        <f>$E$28/'Fixed data'!$C$7</f>
        <v>-2.0428799999999987E-3</v>
      </c>
      <c r="AU30" s="34">
        <f>$E$28/'Fixed data'!$C$7</f>
        <v>-2.0428799999999987E-3</v>
      </c>
      <c r="AV30" s="34">
        <f>$E$28/'Fixed data'!$C$7</f>
        <v>-2.0428799999999987E-3</v>
      </c>
      <c r="AW30" s="34">
        <f>$E$28/'Fixed data'!$C$7</f>
        <v>-2.0428799999999987E-3</v>
      </c>
      <c r="AX30" s="34">
        <f>$E$28/'Fixed data'!$C$7</f>
        <v>-2.0428799999999987E-3</v>
      </c>
      <c r="AY30" s="34"/>
      <c r="AZ30" s="34"/>
      <c r="BA30" s="34"/>
      <c r="BB30" s="34"/>
      <c r="BC30" s="34"/>
      <c r="BD30" s="34"/>
    </row>
    <row r="31" spans="1:56" ht="16.5" hidden="1" customHeight="1" outlineLevel="1" x14ac:dyDescent="0.35">
      <c r="A31" s="115"/>
      <c r="B31" s="9" t="s">
        <v>2</v>
      </c>
      <c r="C31" s="11" t="s">
        <v>54</v>
      </c>
      <c r="D31" s="9" t="s">
        <v>40</v>
      </c>
      <c r="F31" s="34"/>
      <c r="G31" s="34">
        <f>$F$28/'Fixed data'!$C$7</f>
        <v>-2.0428799999999943E-3</v>
      </c>
      <c r="H31" s="34">
        <f>$F$28/'Fixed data'!$C$7</f>
        <v>-2.0428799999999943E-3</v>
      </c>
      <c r="I31" s="34">
        <f>$F$28/'Fixed data'!$C$7</f>
        <v>-2.0428799999999943E-3</v>
      </c>
      <c r="J31" s="34">
        <f>$F$28/'Fixed data'!$C$7</f>
        <v>-2.0428799999999943E-3</v>
      </c>
      <c r="K31" s="34">
        <f>$F$28/'Fixed data'!$C$7</f>
        <v>-2.0428799999999943E-3</v>
      </c>
      <c r="L31" s="34">
        <f>$F$28/'Fixed data'!$C$7</f>
        <v>-2.0428799999999943E-3</v>
      </c>
      <c r="M31" s="34">
        <f>$F$28/'Fixed data'!$C$7</f>
        <v>-2.0428799999999943E-3</v>
      </c>
      <c r="N31" s="34">
        <f>$F$28/'Fixed data'!$C$7</f>
        <v>-2.0428799999999943E-3</v>
      </c>
      <c r="O31" s="34">
        <f>$F$28/'Fixed data'!$C$7</f>
        <v>-2.0428799999999943E-3</v>
      </c>
      <c r="P31" s="34">
        <f>$F$28/'Fixed data'!$C$7</f>
        <v>-2.0428799999999943E-3</v>
      </c>
      <c r="Q31" s="34">
        <f>$F$28/'Fixed data'!$C$7</f>
        <v>-2.0428799999999943E-3</v>
      </c>
      <c r="R31" s="34">
        <f>$F$28/'Fixed data'!$C$7</f>
        <v>-2.0428799999999943E-3</v>
      </c>
      <c r="S31" s="34">
        <f>$F$28/'Fixed data'!$C$7</f>
        <v>-2.0428799999999943E-3</v>
      </c>
      <c r="T31" s="34">
        <f>$F$28/'Fixed data'!$C$7</f>
        <v>-2.0428799999999943E-3</v>
      </c>
      <c r="U31" s="34">
        <f>$F$28/'Fixed data'!$C$7</f>
        <v>-2.0428799999999943E-3</v>
      </c>
      <c r="V31" s="34">
        <f>$F$28/'Fixed data'!$C$7</f>
        <v>-2.0428799999999943E-3</v>
      </c>
      <c r="W31" s="34">
        <f>$F$28/'Fixed data'!$C$7</f>
        <v>-2.0428799999999943E-3</v>
      </c>
      <c r="X31" s="34">
        <f>$F$28/'Fixed data'!$C$7</f>
        <v>-2.0428799999999943E-3</v>
      </c>
      <c r="Y31" s="34">
        <f>$F$28/'Fixed data'!$C$7</f>
        <v>-2.0428799999999943E-3</v>
      </c>
      <c r="Z31" s="34">
        <f>$F$28/'Fixed data'!$C$7</f>
        <v>-2.0428799999999943E-3</v>
      </c>
      <c r="AA31" s="34">
        <f>$F$28/'Fixed data'!$C$7</f>
        <v>-2.0428799999999943E-3</v>
      </c>
      <c r="AB31" s="34">
        <f>$F$28/'Fixed data'!$C$7</f>
        <v>-2.0428799999999943E-3</v>
      </c>
      <c r="AC31" s="34">
        <f>$F$28/'Fixed data'!$C$7</f>
        <v>-2.0428799999999943E-3</v>
      </c>
      <c r="AD31" s="34">
        <f>$F$28/'Fixed data'!$C$7</f>
        <v>-2.0428799999999943E-3</v>
      </c>
      <c r="AE31" s="34">
        <f>$F$28/'Fixed data'!$C$7</f>
        <v>-2.0428799999999943E-3</v>
      </c>
      <c r="AF31" s="34">
        <f>$F$28/'Fixed data'!$C$7</f>
        <v>-2.0428799999999943E-3</v>
      </c>
      <c r="AG31" s="34">
        <f>$F$28/'Fixed data'!$C$7</f>
        <v>-2.0428799999999943E-3</v>
      </c>
      <c r="AH31" s="34">
        <f>$F$28/'Fixed data'!$C$7</f>
        <v>-2.0428799999999943E-3</v>
      </c>
      <c r="AI31" s="34">
        <f>$F$28/'Fixed data'!$C$7</f>
        <v>-2.0428799999999943E-3</v>
      </c>
      <c r="AJ31" s="34">
        <f>$F$28/'Fixed data'!$C$7</f>
        <v>-2.0428799999999943E-3</v>
      </c>
      <c r="AK31" s="34">
        <f>$F$28/'Fixed data'!$C$7</f>
        <v>-2.0428799999999943E-3</v>
      </c>
      <c r="AL31" s="34">
        <f>$F$28/'Fixed data'!$C$7</f>
        <v>-2.0428799999999943E-3</v>
      </c>
      <c r="AM31" s="34">
        <f>$F$28/'Fixed data'!$C$7</f>
        <v>-2.0428799999999943E-3</v>
      </c>
      <c r="AN31" s="34">
        <f>$F$28/'Fixed data'!$C$7</f>
        <v>-2.0428799999999943E-3</v>
      </c>
      <c r="AO31" s="34">
        <f>$F$28/'Fixed data'!$C$7</f>
        <v>-2.0428799999999943E-3</v>
      </c>
      <c r="AP31" s="34">
        <f>$F$28/'Fixed data'!$C$7</f>
        <v>-2.0428799999999943E-3</v>
      </c>
      <c r="AQ31" s="34">
        <f>$F$28/'Fixed data'!$C$7</f>
        <v>-2.0428799999999943E-3</v>
      </c>
      <c r="AR31" s="34">
        <f>$F$28/'Fixed data'!$C$7</f>
        <v>-2.0428799999999943E-3</v>
      </c>
      <c r="AS31" s="34">
        <f>$F$28/'Fixed data'!$C$7</f>
        <v>-2.0428799999999943E-3</v>
      </c>
      <c r="AT31" s="34">
        <f>$F$28/'Fixed data'!$C$7</f>
        <v>-2.0428799999999943E-3</v>
      </c>
      <c r="AU31" s="34">
        <f>$F$28/'Fixed data'!$C$7</f>
        <v>-2.0428799999999943E-3</v>
      </c>
      <c r="AV31" s="34">
        <f>$F$28/'Fixed data'!$C$7</f>
        <v>-2.0428799999999943E-3</v>
      </c>
      <c r="AW31" s="34">
        <f>$F$28/'Fixed data'!$C$7</f>
        <v>-2.0428799999999943E-3</v>
      </c>
      <c r="AX31" s="34">
        <f>$F$28/'Fixed data'!$C$7</f>
        <v>-2.0428799999999943E-3</v>
      </c>
      <c r="AY31" s="34">
        <f>$F$28/'Fixed data'!$C$7</f>
        <v>-2.0428799999999943E-3</v>
      </c>
      <c r="AZ31" s="34"/>
      <c r="BA31" s="34"/>
      <c r="BB31" s="34"/>
      <c r="BC31" s="34"/>
      <c r="BD31" s="34"/>
    </row>
    <row r="32" spans="1:56" ht="16.5" hidden="1" customHeight="1" outlineLevel="1" x14ac:dyDescent="0.35">
      <c r="A32" s="115"/>
      <c r="B32" s="9" t="s">
        <v>3</v>
      </c>
      <c r="C32" s="11" t="s">
        <v>55</v>
      </c>
      <c r="D32" s="9" t="s">
        <v>40</v>
      </c>
      <c r="F32" s="34"/>
      <c r="G32" s="34"/>
      <c r="H32" s="34">
        <f>$G$28/'Fixed data'!$C$7</f>
        <v>-2.0428799999999943E-3</v>
      </c>
      <c r="I32" s="34">
        <f>$G$28/'Fixed data'!$C$7</f>
        <v>-2.0428799999999943E-3</v>
      </c>
      <c r="J32" s="34">
        <f>$G$28/'Fixed data'!$C$7</f>
        <v>-2.0428799999999943E-3</v>
      </c>
      <c r="K32" s="34">
        <f>$G$28/'Fixed data'!$C$7</f>
        <v>-2.0428799999999943E-3</v>
      </c>
      <c r="L32" s="34">
        <f>$G$28/'Fixed data'!$C$7</f>
        <v>-2.0428799999999943E-3</v>
      </c>
      <c r="M32" s="34">
        <f>$G$28/'Fixed data'!$C$7</f>
        <v>-2.0428799999999943E-3</v>
      </c>
      <c r="N32" s="34">
        <f>$G$28/'Fixed data'!$C$7</f>
        <v>-2.0428799999999943E-3</v>
      </c>
      <c r="O32" s="34">
        <f>$G$28/'Fixed data'!$C$7</f>
        <v>-2.0428799999999943E-3</v>
      </c>
      <c r="P32" s="34">
        <f>$G$28/'Fixed data'!$C$7</f>
        <v>-2.0428799999999943E-3</v>
      </c>
      <c r="Q32" s="34">
        <f>$G$28/'Fixed data'!$C$7</f>
        <v>-2.0428799999999943E-3</v>
      </c>
      <c r="R32" s="34">
        <f>$G$28/'Fixed data'!$C$7</f>
        <v>-2.0428799999999943E-3</v>
      </c>
      <c r="S32" s="34">
        <f>$G$28/'Fixed data'!$C$7</f>
        <v>-2.0428799999999943E-3</v>
      </c>
      <c r="T32" s="34">
        <f>$G$28/'Fixed data'!$C$7</f>
        <v>-2.0428799999999943E-3</v>
      </c>
      <c r="U32" s="34">
        <f>$G$28/'Fixed data'!$C$7</f>
        <v>-2.0428799999999943E-3</v>
      </c>
      <c r="V32" s="34">
        <f>$G$28/'Fixed data'!$C$7</f>
        <v>-2.0428799999999943E-3</v>
      </c>
      <c r="W32" s="34">
        <f>$G$28/'Fixed data'!$C$7</f>
        <v>-2.0428799999999943E-3</v>
      </c>
      <c r="X32" s="34">
        <f>$G$28/'Fixed data'!$C$7</f>
        <v>-2.0428799999999943E-3</v>
      </c>
      <c r="Y32" s="34">
        <f>$G$28/'Fixed data'!$C$7</f>
        <v>-2.0428799999999943E-3</v>
      </c>
      <c r="Z32" s="34">
        <f>$G$28/'Fixed data'!$C$7</f>
        <v>-2.0428799999999943E-3</v>
      </c>
      <c r="AA32" s="34">
        <f>$G$28/'Fixed data'!$C$7</f>
        <v>-2.0428799999999943E-3</v>
      </c>
      <c r="AB32" s="34">
        <f>$G$28/'Fixed data'!$C$7</f>
        <v>-2.0428799999999943E-3</v>
      </c>
      <c r="AC32" s="34">
        <f>$G$28/'Fixed data'!$C$7</f>
        <v>-2.0428799999999943E-3</v>
      </c>
      <c r="AD32" s="34">
        <f>$G$28/'Fixed data'!$C$7</f>
        <v>-2.0428799999999943E-3</v>
      </c>
      <c r="AE32" s="34">
        <f>$G$28/'Fixed data'!$C$7</f>
        <v>-2.0428799999999943E-3</v>
      </c>
      <c r="AF32" s="34">
        <f>$G$28/'Fixed data'!$C$7</f>
        <v>-2.0428799999999943E-3</v>
      </c>
      <c r="AG32" s="34">
        <f>$G$28/'Fixed data'!$C$7</f>
        <v>-2.0428799999999943E-3</v>
      </c>
      <c r="AH32" s="34">
        <f>$G$28/'Fixed data'!$C$7</f>
        <v>-2.0428799999999943E-3</v>
      </c>
      <c r="AI32" s="34">
        <f>$G$28/'Fixed data'!$C$7</f>
        <v>-2.0428799999999943E-3</v>
      </c>
      <c r="AJ32" s="34">
        <f>$G$28/'Fixed data'!$C$7</f>
        <v>-2.0428799999999943E-3</v>
      </c>
      <c r="AK32" s="34">
        <f>$G$28/'Fixed data'!$C$7</f>
        <v>-2.0428799999999943E-3</v>
      </c>
      <c r="AL32" s="34">
        <f>$G$28/'Fixed data'!$C$7</f>
        <v>-2.0428799999999943E-3</v>
      </c>
      <c r="AM32" s="34">
        <f>$G$28/'Fixed data'!$C$7</f>
        <v>-2.0428799999999943E-3</v>
      </c>
      <c r="AN32" s="34">
        <f>$G$28/'Fixed data'!$C$7</f>
        <v>-2.0428799999999943E-3</v>
      </c>
      <c r="AO32" s="34">
        <f>$G$28/'Fixed data'!$C$7</f>
        <v>-2.0428799999999943E-3</v>
      </c>
      <c r="AP32" s="34">
        <f>$G$28/'Fixed data'!$C$7</f>
        <v>-2.0428799999999943E-3</v>
      </c>
      <c r="AQ32" s="34">
        <f>$G$28/'Fixed data'!$C$7</f>
        <v>-2.0428799999999943E-3</v>
      </c>
      <c r="AR32" s="34">
        <f>$G$28/'Fixed data'!$C$7</f>
        <v>-2.0428799999999943E-3</v>
      </c>
      <c r="AS32" s="34">
        <f>$G$28/'Fixed data'!$C$7</f>
        <v>-2.0428799999999943E-3</v>
      </c>
      <c r="AT32" s="34">
        <f>$G$28/'Fixed data'!$C$7</f>
        <v>-2.0428799999999943E-3</v>
      </c>
      <c r="AU32" s="34">
        <f>$G$28/'Fixed data'!$C$7</f>
        <v>-2.0428799999999943E-3</v>
      </c>
      <c r="AV32" s="34">
        <f>$G$28/'Fixed data'!$C$7</f>
        <v>-2.0428799999999943E-3</v>
      </c>
      <c r="AW32" s="34">
        <f>$G$28/'Fixed data'!$C$7</f>
        <v>-2.0428799999999943E-3</v>
      </c>
      <c r="AX32" s="34">
        <f>$G$28/'Fixed data'!$C$7</f>
        <v>-2.0428799999999943E-3</v>
      </c>
      <c r="AY32" s="34">
        <f>$G$28/'Fixed data'!$C$7</f>
        <v>-2.0428799999999943E-3</v>
      </c>
      <c r="AZ32" s="34">
        <f>$G$28/'Fixed data'!$C$7</f>
        <v>-2.0428799999999943E-3</v>
      </c>
      <c r="BA32" s="34"/>
      <c r="BB32" s="34"/>
      <c r="BC32" s="34"/>
      <c r="BD32" s="34"/>
    </row>
    <row r="33" spans="1:57" ht="16.5" hidden="1" customHeight="1" outlineLevel="1" x14ac:dyDescent="0.35">
      <c r="A33" s="115"/>
      <c r="B33" s="9" t="s">
        <v>4</v>
      </c>
      <c r="C33" s="11" t="s">
        <v>56</v>
      </c>
      <c r="D33" s="9" t="s">
        <v>40</v>
      </c>
      <c r="F33" s="34"/>
      <c r="G33" s="34"/>
      <c r="H33" s="34"/>
      <c r="I33" s="34">
        <f>$H$28/'Fixed data'!$C$7</f>
        <v>-2.0428799999999987E-3</v>
      </c>
      <c r="J33" s="34">
        <f>$H$28/'Fixed data'!$C$7</f>
        <v>-2.0428799999999987E-3</v>
      </c>
      <c r="K33" s="34">
        <f>$H$28/'Fixed data'!$C$7</f>
        <v>-2.0428799999999987E-3</v>
      </c>
      <c r="L33" s="34">
        <f>$H$28/'Fixed data'!$C$7</f>
        <v>-2.0428799999999987E-3</v>
      </c>
      <c r="M33" s="34">
        <f>$H$28/'Fixed data'!$C$7</f>
        <v>-2.0428799999999987E-3</v>
      </c>
      <c r="N33" s="34">
        <f>$H$28/'Fixed data'!$C$7</f>
        <v>-2.0428799999999987E-3</v>
      </c>
      <c r="O33" s="34">
        <f>$H$28/'Fixed data'!$C$7</f>
        <v>-2.0428799999999987E-3</v>
      </c>
      <c r="P33" s="34">
        <f>$H$28/'Fixed data'!$C$7</f>
        <v>-2.0428799999999987E-3</v>
      </c>
      <c r="Q33" s="34">
        <f>$H$28/'Fixed data'!$C$7</f>
        <v>-2.0428799999999987E-3</v>
      </c>
      <c r="R33" s="34">
        <f>$H$28/'Fixed data'!$C$7</f>
        <v>-2.0428799999999987E-3</v>
      </c>
      <c r="S33" s="34">
        <f>$H$28/'Fixed data'!$C$7</f>
        <v>-2.0428799999999987E-3</v>
      </c>
      <c r="T33" s="34">
        <f>$H$28/'Fixed data'!$C$7</f>
        <v>-2.0428799999999987E-3</v>
      </c>
      <c r="U33" s="34">
        <f>$H$28/'Fixed data'!$C$7</f>
        <v>-2.0428799999999987E-3</v>
      </c>
      <c r="V33" s="34">
        <f>$H$28/'Fixed data'!$C$7</f>
        <v>-2.0428799999999987E-3</v>
      </c>
      <c r="W33" s="34">
        <f>$H$28/'Fixed data'!$C$7</f>
        <v>-2.0428799999999987E-3</v>
      </c>
      <c r="X33" s="34">
        <f>$H$28/'Fixed data'!$C$7</f>
        <v>-2.0428799999999987E-3</v>
      </c>
      <c r="Y33" s="34">
        <f>$H$28/'Fixed data'!$C$7</f>
        <v>-2.0428799999999987E-3</v>
      </c>
      <c r="Z33" s="34">
        <f>$H$28/'Fixed data'!$C$7</f>
        <v>-2.0428799999999987E-3</v>
      </c>
      <c r="AA33" s="34">
        <f>$H$28/'Fixed data'!$C$7</f>
        <v>-2.0428799999999987E-3</v>
      </c>
      <c r="AB33" s="34">
        <f>$H$28/'Fixed data'!$C$7</f>
        <v>-2.0428799999999987E-3</v>
      </c>
      <c r="AC33" s="34">
        <f>$H$28/'Fixed data'!$C$7</f>
        <v>-2.0428799999999987E-3</v>
      </c>
      <c r="AD33" s="34">
        <f>$H$28/'Fixed data'!$C$7</f>
        <v>-2.0428799999999987E-3</v>
      </c>
      <c r="AE33" s="34">
        <f>$H$28/'Fixed data'!$C$7</f>
        <v>-2.0428799999999987E-3</v>
      </c>
      <c r="AF33" s="34">
        <f>$H$28/'Fixed data'!$C$7</f>
        <v>-2.0428799999999987E-3</v>
      </c>
      <c r="AG33" s="34">
        <f>$H$28/'Fixed data'!$C$7</f>
        <v>-2.0428799999999987E-3</v>
      </c>
      <c r="AH33" s="34">
        <f>$H$28/'Fixed data'!$C$7</f>
        <v>-2.0428799999999987E-3</v>
      </c>
      <c r="AI33" s="34">
        <f>$H$28/'Fixed data'!$C$7</f>
        <v>-2.0428799999999987E-3</v>
      </c>
      <c r="AJ33" s="34">
        <f>$H$28/'Fixed data'!$C$7</f>
        <v>-2.0428799999999987E-3</v>
      </c>
      <c r="AK33" s="34">
        <f>$H$28/'Fixed data'!$C$7</f>
        <v>-2.0428799999999987E-3</v>
      </c>
      <c r="AL33" s="34">
        <f>$H$28/'Fixed data'!$C$7</f>
        <v>-2.0428799999999987E-3</v>
      </c>
      <c r="AM33" s="34">
        <f>$H$28/'Fixed data'!$C$7</f>
        <v>-2.0428799999999987E-3</v>
      </c>
      <c r="AN33" s="34">
        <f>$H$28/'Fixed data'!$C$7</f>
        <v>-2.0428799999999987E-3</v>
      </c>
      <c r="AO33" s="34">
        <f>$H$28/'Fixed data'!$C$7</f>
        <v>-2.0428799999999987E-3</v>
      </c>
      <c r="AP33" s="34">
        <f>$H$28/'Fixed data'!$C$7</f>
        <v>-2.0428799999999987E-3</v>
      </c>
      <c r="AQ33" s="34">
        <f>$H$28/'Fixed data'!$C$7</f>
        <v>-2.0428799999999987E-3</v>
      </c>
      <c r="AR33" s="34">
        <f>$H$28/'Fixed data'!$C$7</f>
        <v>-2.0428799999999987E-3</v>
      </c>
      <c r="AS33" s="34">
        <f>$H$28/'Fixed data'!$C$7</f>
        <v>-2.0428799999999987E-3</v>
      </c>
      <c r="AT33" s="34">
        <f>$H$28/'Fixed data'!$C$7</f>
        <v>-2.0428799999999987E-3</v>
      </c>
      <c r="AU33" s="34">
        <f>$H$28/'Fixed data'!$C$7</f>
        <v>-2.0428799999999987E-3</v>
      </c>
      <c r="AV33" s="34">
        <f>$H$28/'Fixed data'!$C$7</f>
        <v>-2.0428799999999987E-3</v>
      </c>
      <c r="AW33" s="34">
        <f>$H$28/'Fixed data'!$C$7</f>
        <v>-2.0428799999999987E-3</v>
      </c>
      <c r="AX33" s="34">
        <f>$H$28/'Fixed data'!$C$7</f>
        <v>-2.0428799999999987E-3</v>
      </c>
      <c r="AY33" s="34">
        <f>$H$28/'Fixed data'!$C$7</f>
        <v>-2.0428799999999987E-3</v>
      </c>
      <c r="AZ33" s="34">
        <f>$H$28/'Fixed data'!$C$7</f>
        <v>-2.0428799999999987E-3</v>
      </c>
      <c r="BA33" s="34">
        <f>$H$28/'Fixed data'!$C$7</f>
        <v>-2.0428799999999987E-3</v>
      </c>
      <c r="BB33" s="34"/>
      <c r="BC33" s="34"/>
      <c r="BD33" s="34"/>
    </row>
    <row r="34" spans="1:57" ht="16.5" hidden="1" customHeight="1" outlineLevel="1" x14ac:dyDescent="0.35">
      <c r="A34" s="115"/>
      <c r="B34" s="9" t="s">
        <v>5</v>
      </c>
      <c r="C34" s="11" t="s">
        <v>57</v>
      </c>
      <c r="D34" s="9" t="s">
        <v>40</v>
      </c>
      <c r="F34" s="34"/>
      <c r="G34" s="34"/>
      <c r="H34" s="34"/>
      <c r="I34" s="34"/>
      <c r="J34" s="34">
        <f>$I$28/'Fixed data'!$C$7</f>
        <v>-2.0428800000000026E-3</v>
      </c>
      <c r="K34" s="34">
        <f>$I$28/'Fixed data'!$C$7</f>
        <v>-2.0428800000000026E-3</v>
      </c>
      <c r="L34" s="34">
        <f>$I$28/'Fixed data'!$C$7</f>
        <v>-2.0428800000000026E-3</v>
      </c>
      <c r="M34" s="34">
        <f>$I$28/'Fixed data'!$C$7</f>
        <v>-2.0428800000000026E-3</v>
      </c>
      <c r="N34" s="34">
        <f>$I$28/'Fixed data'!$C$7</f>
        <v>-2.0428800000000026E-3</v>
      </c>
      <c r="O34" s="34">
        <f>$I$28/'Fixed data'!$C$7</f>
        <v>-2.0428800000000026E-3</v>
      </c>
      <c r="P34" s="34">
        <f>$I$28/'Fixed data'!$C$7</f>
        <v>-2.0428800000000026E-3</v>
      </c>
      <c r="Q34" s="34">
        <f>$I$28/'Fixed data'!$C$7</f>
        <v>-2.0428800000000026E-3</v>
      </c>
      <c r="R34" s="34">
        <f>$I$28/'Fixed data'!$C$7</f>
        <v>-2.0428800000000026E-3</v>
      </c>
      <c r="S34" s="34">
        <f>$I$28/'Fixed data'!$C$7</f>
        <v>-2.0428800000000026E-3</v>
      </c>
      <c r="T34" s="34">
        <f>$I$28/'Fixed data'!$C$7</f>
        <v>-2.0428800000000026E-3</v>
      </c>
      <c r="U34" s="34">
        <f>$I$28/'Fixed data'!$C$7</f>
        <v>-2.0428800000000026E-3</v>
      </c>
      <c r="V34" s="34">
        <f>$I$28/'Fixed data'!$C$7</f>
        <v>-2.0428800000000026E-3</v>
      </c>
      <c r="W34" s="34">
        <f>$I$28/'Fixed data'!$C$7</f>
        <v>-2.0428800000000026E-3</v>
      </c>
      <c r="X34" s="34">
        <f>$I$28/'Fixed data'!$C$7</f>
        <v>-2.0428800000000026E-3</v>
      </c>
      <c r="Y34" s="34">
        <f>$I$28/'Fixed data'!$C$7</f>
        <v>-2.0428800000000026E-3</v>
      </c>
      <c r="Z34" s="34">
        <f>$I$28/'Fixed data'!$C$7</f>
        <v>-2.0428800000000026E-3</v>
      </c>
      <c r="AA34" s="34">
        <f>$I$28/'Fixed data'!$C$7</f>
        <v>-2.0428800000000026E-3</v>
      </c>
      <c r="AB34" s="34">
        <f>$I$28/'Fixed data'!$C$7</f>
        <v>-2.0428800000000026E-3</v>
      </c>
      <c r="AC34" s="34">
        <f>$I$28/'Fixed data'!$C$7</f>
        <v>-2.0428800000000026E-3</v>
      </c>
      <c r="AD34" s="34">
        <f>$I$28/'Fixed data'!$C$7</f>
        <v>-2.0428800000000026E-3</v>
      </c>
      <c r="AE34" s="34">
        <f>$I$28/'Fixed data'!$C$7</f>
        <v>-2.0428800000000026E-3</v>
      </c>
      <c r="AF34" s="34">
        <f>$I$28/'Fixed data'!$C$7</f>
        <v>-2.0428800000000026E-3</v>
      </c>
      <c r="AG34" s="34">
        <f>$I$28/'Fixed data'!$C$7</f>
        <v>-2.0428800000000026E-3</v>
      </c>
      <c r="AH34" s="34">
        <f>$I$28/'Fixed data'!$C$7</f>
        <v>-2.0428800000000026E-3</v>
      </c>
      <c r="AI34" s="34">
        <f>$I$28/'Fixed data'!$C$7</f>
        <v>-2.0428800000000026E-3</v>
      </c>
      <c r="AJ34" s="34">
        <f>$I$28/'Fixed data'!$C$7</f>
        <v>-2.0428800000000026E-3</v>
      </c>
      <c r="AK34" s="34">
        <f>$I$28/'Fixed data'!$C$7</f>
        <v>-2.0428800000000026E-3</v>
      </c>
      <c r="AL34" s="34">
        <f>$I$28/'Fixed data'!$C$7</f>
        <v>-2.0428800000000026E-3</v>
      </c>
      <c r="AM34" s="34">
        <f>$I$28/'Fixed data'!$C$7</f>
        <v>-2.0428800000000026E-3</v>
      </c>
      <c r="AN34" s="34">
        <f>$I$28/'Fixed data'!$C$7</f>
        <v>-2.0428800000000026E-3</v>
      </c>
      <c r="AO34" s="34">
        <f>$I$28/'Fixed data'!$C$7</f>
        <v>-2.0428800000000026E-3</v>
      </c>
      <c r="AP34" s="34">
        <f>$I$28/'Fixed data'!$C$7</f>
        <v>-2.0428800000000026E-3</v>
      </c>
      <c r="AQ34" s="34">
        <f>$I$28/'Fixed data'!$C$7</f>
        <v>-2.0428800000000026E-3</v>
      </c>
      <c r="AR34" s="34">
        <f>$I$28/'Fixed data'!$C$7</f>
        <v>-2.0428800000000026E-3</v>
      </c>
      <c r="AS34" s="34">
        <f>$I$28/'Fixed data'!$C$7</f>
        <v>-2.0428800000000026E-3</v>
      </c>
      <c r="AT34" s="34">
        <f>$I$28/'Fixed data'!$C$7</f>
        <v>-2.0428800000000026E-3</v>
      </c>
      <c r="AU34" s="34">
        <f>$I$28/'Fixed data'!$C$7</f>
        <v>-2.0428800000000026E-3</v>
      </c>
      <c r="AV34" s="34">
        <f>$I$28/'Fixed data'!$C$7</f>
        <v>-2.0428800000000026E-3</v>
      </c>
      <c r="AW34" s="34">
        <f>$I$28/'Fixed data'!$C$7</f>
        <v>-2.0428800000000026E-3</v>
      </c>
      <c r="AX34" s="34">
        <f>$I$28/'Fixed data'!$C$7</f>
        <v>-2.0428800000000026E-3</v>
      </c>
      <c r="AY34" s="34">
        <f>$I$28/'Fixed data'!$C$7</f>
        <v>-2.0428800000000026E-3</v>
      </c>
      <c r="AZ34" s="34">
        <f>$I$28/'Fixed data'!$C$7</f>
        <v>-2.0428800000000026E-3</v>
      </c>
      <c r="BA34" s="34">
        <f>$I$28/'Fixed data'!$C$7</f>
        <v>-2.0428800000000026E-3</v>
      </c>
      <c r="BB34" s="34">
        <f>$I$28/'Fixed data'!$C$7</f>
        <v>-2.0428800000000026E-3</v>
      </c>
      <c r="BC34" s="34"/>
      <c r="BD34" s="34"/>
    </row>
    <row r="35" spans="1:57" ht="16.5" hidden="1" customHeight="1" outlineLevel="1" x14ac:dyDescent="0.35">
      <c r="A35" s="115"/>
      <c r="B35" s="9" t="s">
        <v>6</v>
      </c>
      <c r="C35" s="11" t="s">
        <v>58</v>
      </c>
      <c r="D35" s="9" t="s">
        <v>40</v>
      </c>
      <c r="F35" s="34"/>
      <c r="G35" s="34"/>
      <c r="H35" s="34"/>
      <c r="I35" s="34"/>
      <c r="J35" s="34"/>
      <c r="K35" s="34">
        <f>$J$28/'Fixed data'!$C$7</f>
        <v>-2.0428800000000026E-3</v>
      </c>
      <c r="L35" s="34">
        <f>$J$28/'Fixed data'!$C$7</f>
        <v>-2.0428800000000026E-3</v>
      </c>
      <c r="M35" s="34">
        <f>$J$28/'Fixed data'!$C$7</f>
        <v>-2.0428800000000026E-3</v>
      </c>
      <c r="N35" s="34">
        <f>$J$28/'Fixed data'!$C$7</f>
        <v>-2.0428800000000026E-3</v>
      </c>
      <c r="O35" s="34">
        <f>$J$28/'Fixed data'!$C$7</f>
        <v>-2.0428800000000026E-3</v>
      </c>
      <c r="P35" s="34">
        <f>$J$28/'Fixed data'!$C$7</f>
        <v>-2.0428800000000026E-3</v>
      </c>
      <c r="Q35" s="34">
        <f>$J$28/'Fixed data'!$C$7</f>
        <v>-2.0428800000000026E-3</v>
      </c>
      <c r="R35" s="34">
        <f>$J$28/'Fixed data'!$C$7</f>
        <v>-2.0428800000000026E-3</v>
      </c>
      <c r="S35" s="34">
        <f>$J$28/'Fixed data'!$C$7</f>
        <v>-2.0428800000000026E-3</v>
      </c>
      <c r="T35" s="34">
        <f>$J$28/'Fixed data'!$C$7</f>
        <v>-2.0428800000000026E-3</v>
      </c>
      <c r="U35" s="34">
        <f>$J$28/'Fixed data'!$C$7</f>
        <v>-2.0428800000000026E-3</v>
      </c>
      <c r="V35" s="34">
        <f>$J$28/'Fixed data'!$C$7</f>
        <v>-2.0428800000000026E-3</v>
      </c>
      <c r="W35" s="34">
        <f>$J$28/'Fixed data'!$C$7</f>
        <v>-2.0428800000000026E-3</v>
      </c>
      <c r="X35" s="34">
        <f>$J$28/'Fixed data'!$C$7</f>
        <v>-2.0428800000000026E-3</v>
      </c>
      <c r="Y35" s="34">
        <f>$J$28/'Fixed data'!$C$7</f>
        <v>-2.0428800000000026E-3</v>
      </c>
      <c r="Z35" s="34">
        <f>$J$28/'Fixed data'!$C$7</f>
        <v>-2.0428800000000026E-3</v>
      </c>
      <c r="AA35" s="34">
        <f>$J$28/'Fixed data'!$C$7</f>
        <v>-2.0428800000000026E-3</v>
      </c>
      <c r="AB35" s="34">
        <f>$J$28/'Fixed data'!$C$7</f>
        <v>-2.0428800000000026E-3</v>
      </c>
      <c r="AC35" s="34">
        <f>$J$28/'Fixed data'!$C$7</f>
        <v>-2.0428800000000026E-3</v>
      </c>
      <c r="AD35" s="34">
        <f>$J$28/'Fixed data'!$C$7</f>
        <v>-2.0428800000000026E-3</v>
      </c>
      <c r="AE35" s="34">
        <f>$J$28/'Fixed data'!$C$7</f>
        <v>-2.0428800000000026E-3</v>
      </c>
      <c r="AF35" s="34">
        <f>$J$28/'Fixed data'!$C$7</f>
        <v>-2.0428800000000026E-3</v>
      </c>
      <c r="AG35" s="34">
        <f>$J$28/'Fixed data'!$C$7</f>
        <v>-2.0428800000000026E-3</v>
      </c>
      <c r="AH35" s="34">
        <f>$J$28/'Fixed data'!$C$7</f>
        <v>-2.0428800000000026E-3</v>
      </c>
      <c r="AI35" s="34">
        <f>$J$28/'Fixed data'!$C$7</f>
        <v>-2.0428800000000026E-3</v>
      </c>
      <c r="AJ35" s="34">
        <f>$J$28/'Fixed data'!$C$7</f>
        <v>-2.0428800000000026E-3</v>
      </c>
      <c r="AK35" s="34">
        <f>$J$28/'Fixed data'!$C$7</f>
        <v>-2.0428800000000026E-3</v>
      </c>
      <c r="AL35" s="34">
        <f>$J$28/'Fixed data'!$C$7</f>
        <v>-2.0428800000000026E-3</v>
      </c>
      <c r="AM35" s="34">
        <f>$J$28/'Fixed data'!$C$7</f>
        <v>-2.0428800000000026E-3</v>
      </c>
      <c r="AN35" s="34">
        <f>$J$28/'Fixed data'!$C$7</f>
        <v>-2.0428800000000026E-3</v>
      </c>
      <c r="AO35" s="34">
        <f>$J$28/'Fixed data'!$C$7</f>
        <v>-2.0428800000000026E-3</v>
      </c>
      <c r="AP35" s="34">
        <f>$J$28/'Fixed data'!$C$7</f>
        <v>-2.0428800000000026E-3</v>
      </c>
      <c r="AQ35" s="34">
        <f>$J$28/'Fixed data'!$C$7</f>
        <v>-2.0428800000000026E-3</v>
      </c>
      <c r="AR35" s="34">
        <f>$J$28/'Fixed data'!$C$7</f>
        <v>-2.0428800000000026E-3</v>
      </c>
      <c r="AS35" s="34">
        <f>$J$28/'Fixed data'!$C$7</f>
        <v>-2.0428800000000026E-3</v>
      </c>
      <c r="AT35" s="34">
        <f>$J$28/'Fixed data'!$C$7</f>
        <v>-2.0428800000000026E-3</v>
      </c>
      <c r="AU35" s="34">
        <f>$J$28/'Fixed data'!$C$7</f>
        <v>-2.0428800000000026E-3</v>
      </c>
      <c r="AV35" s="34">
        <f>$J$28/'Fixed data'!$C$7</f>
        <v>-2.0428800000000026E-3</v>
      </c>
      <c r="AW35" s="34">
        <f>$J$28/'Fixed data'!$C$7</f>
        <v>-2.0428800000000026E-3</v>
      </c>
      <c r="AX35" s="34">
        <f>$J$28/'Fixed data'!$C$7</f>
        <v>-2.0428800000000026E-3</v>
      </c>
      <c r="AY35" s="34">
        <f>$J$28/'Fixed data'!$C$7</f>
        <v>-2.0428800000000026E-3</v>
      </c>
      <c r="AZ35" s="34">
        <f>$J$28/'Fixed data'!$C$7</f>
        <v>-2.0428800000000026E-3</v>
      </c>
      <c r="BA35" s="34">
        <f>$J$28/'Fixed data'!$C$7</f>
        <v>-2.0428800000000026E-3</v>
      </c>
      <c r="BB35" s="34">
        <f>$J$28/'Fixed data'!$C$7</f>
        <v>-2.0428800000000026E-3</v>
      </c>
      <c r="BC35" s="34">
        <f>$J$28/'Fixed data'!$C$7</f>
        <v>-2.0428800000000026E-3</v>
      </c>
      <c r="BD35" s="34"/>
    </row>
    <row r="36" spans="1:57" ht="16.5" hidden="1" customHeight="1" outlineLevel="1" x14ac:dyDescent="0.35">
      <c r="A36" s="115"/>
      <c r="B36" s="9" t="s">
        <v>32</v>
      </c>
      <c r="C36" s="11" t="s">
        <v>59</v>
      </c>
      <c r="D36" s="9" t="s">
        <v>40</v>
      </c>
      <c r="F36" s="34"/>
      <c r="G36" s="34"/>
      <c r="H36" s="34"/>
      <c r="I36" s="34"/>
      <c r="J36" s="34"/>
      <c r="K36" s="34"/>
      <c r="L36" s="34">
        <f>$K$28/'Fixed data'!$C$7</f>
        <v>-6.3611555555555558E-3</v>
      </c>
      <c r="M36" s="34">
        <f>$K$28/'Fixed data'!$C$7</f>
        <v>-6.3611555555555558E-3</v>
      </c>
      <c r="N36" s="34">
        <f>$K$28/'Fixed data'!$C$7</f>
        <v>-6.3611555555555558E-3</v>
      </c>
      <c r="O36" s="34">
        <f>$K$28/'Fixed data'!$C$7</f>
        <v>-6.3611555555555558E-3</v>
      </c>
      <c r="P36" s="34">
        <f>$K$28/'Fixed data'!$C$7</f>
        <v>-6.3611555555555558E-3</v>
      </c>
      <c r="Q36" s="34">
        <f>$K$28/'Fixed data'!$C$7</f>
        <v>-6.3611555555555558E-3</v>
      </c>
      <c r="R36" s="34">
        <f>$K$28/'Fixed data'!$C$7</f>
        <v>-6.3611555555555558E-3</v>
      </c>
      <c r="S36" s="34">
        <f>$K$28/'Fixed data'!$C$7</f>
        <v>-6.3611555555555558E-3</v>
      </c>
      <c r="T36" s="34">
        <f>$K$28/'Fixed data'!$C$7</f>
        <v>-6.3611555555555558E-3</v>
      </c>
      <c r="U36" s="34">
        <f>$K$28/'Fixed data'!$C$7</f>
        <v>-6.3611555555555558E-3</v>
      </c>
      <c r="V36" s="34">
        <f>$K$28/'Fixed data'!$C$7</f>
        <v>-6.3611555555555558E-3</v>
      </c>
      <c r="W36" s="34">
        <f>$K$28/'Fixed data'!$C$7</f>
        <v>-6.3611555555555558E-3</v>
      </c>
      <c r="X36" s="34">
        <f>$K$28/'Fixed data'!$C$7</f>
        <v>-6.3611555555555558E-3</v>
      </c>
      <c r="Y36" s="34">
        <f>$K$28/'Fixed data'!$C$7</f>
        <v>-6.3611555555555558E-3</v>
      </c>
      <c r="Z36" s="34">
        <f>$K$28/'Fixed data'!$C$7</f>
        <v>-6.3611555555555558E-3</v>
      </c>
      <c r="AA36" s="34">
        <f>$K$28/'Fixed data'!$C$7</f>
        <v>-6.3611555555555558E-3</v>
      </c>
      <c r="AB36" s="34">
        <f>$K$28/'Fixed data'!$C$7</f>
        <v>-6.3611555555555558E-3</v>
      </c>
      <c r="AC36" s="34">
        <f>$K$28/'Fixed data'!$C$7</f>
        <v>-6.3611555555555558E-3</v>
      </c>
      <c r="AD36" s="34">
        <f>$K$28/'Fixed data'!$C$7</f>
        <v>-6.3611555555555558E-3</v>
      </c>
      <c r="AE36" s="34">
        <f>$K$28/'Fixed data'!$C$7</f>
        <v>-6.3611555555555558E-3</v>
      </c>
      <c r="AF36" s="34">
        <f>$K$28/'Fixed data'!$C$7</f>
        <v>-6.3611555555555558E-3</v>
      </c>
      <c r="AG36" s="34">
        <f>$K$28/'Fixed data'!$C$7</f>
        <v>-6.3611555555555558E-3</v>
      </c>
      <c r="AH36" s="34">
        <f>$K$28/'Fixed data'!$C$7</f>
        <v>-6.3611555555555558E-3</v>
      </c>
      <c r="AI36" s="34">
        <f>$K$28/'Fixed data'!$C$7</f>
        <v>-6.3611555555555558E-3</v>
      </c>
      <c r="AJ36" s="34">
        <f>$K$28/'Fixed data'!$C$7</f>
        <v>-6.3611555555555558E-3</v>
      </c>
      <c r="AK36" s="34">
        <f>$K$28/'Fixed data'!$C$7</f>
        <v>-6.3611555555555558E-3</v>
      </c>
      <c r="AL36" s="34">
        <f>$K$28/'Fixed data'!$C$7</f>
        <v>-6.3611555555555558E-3</v>
      </c>
      <c r="AM36" s="34">
        <f>$K$28/'Fixed data'!$C$7</f>
        <v>-6.3611555555555558E-3</v>
      </c>
      <c r="AN36" s="34">
        <f>$K$28/'Fixed data'!$C$7</f>
        <v>-6.3611555555555558E-3</v>
      </c>
      <c r="AO36" s="34">
        <f>$K$28/'Fixed data'!$C$7</f>
        <v>-6.3611555555555558E-3</v>
      </c>
      <c r="AP36" s="34">
        <f>$K$28/'Fixed data'!$C$7</f>
        <v>-6.3611555555555558E-3</v>
      </c>
      <c r="AQ36" s="34">
        <f>$K$28/'Fixed data'!$C$7</f>
        <v>-6.3611555555555558E-3</v>
      </c>
      <c r="AR36" s="34">
        <f>$K$28/'Fixed data'!$C$7</f>
        <v>-6.3611555555555558E-3</v>
      </c>
      <c r="AS36" s="34">
        <f>$K$28/'Fixed data'!$C$7</f>
        <v>-6.3611555555555558E-3</v>
      </c>
      <c r="AT36" s="34">
        <f>$K$28/'Fixed data'!$C$7</f>
        <v>-6.3611555555555558E-3</v>
      </c>
      <c r="AU36" s="34">
        <f>$K$28/'Fixed data'!$C$7</f>
        <v>-6.3611555555555558E-3</v>
      </c>
      <c r="AV36" s="34">
        <f>$K$28/'Fixed data'!$C$7</f>
        <v>-6.3611555555555558E-3</v>
      </c>
      <c r="AW36" s="34">
        <f>$K$28/'Fixed data'!$C$7</f>
        <v>-6.3611555555555558E-3</v>
      </c>
      <c r="AX36" s="34">
        <f>$K$28/'Fixed data'!$C$7</f>
        <v>-6.3611555555555558E-3</v>
      </c>
      <c r="AY36" s="34">
        <f>$K$28/'Fixed data'!$C$7</f>
        <v>-6.3611555555555558E-3</v>
      </c>
      <c r="AZ36" s="34">
        <f>$K$28/'Fixed data'!$C$7</f>
        <v>-6.3611555555555558E-3</v>
      </c>
      <c r="BA36" s="34">
        <f>$K$28/'Fixed data'!$C$7</f>
        <v>-6.3611555555555558E-3</v>
      </c>
      <c r="BB36" s="34">
        <f>$K$28/'Fixed data'!$C$7</f>
        <v>-6.3611555555555558E-3</v>
      </c>
      <c r="BC36" s="34">
        <f>$K$28/'Fixed data'!$C$7</f>
        <v>-6.3611555555555558E-3</v>
      </c>
      <c r="BD36" s="34">
        <f>$K$28/'Fixed data'!$C$7</f>
        <v>-6.3611555555555558E-3</v>
      </c>
    </row>
    <row r="37" spans="1:57" ht="16.5" hidden="1" customHeight="1" outlineLevel="1" x14ac:dyDescent="0.35">
      <c r="A37" s="115"/>
      <c r="B37" s="9" t="s">
        <v>33</v>
      </c>
      <c r="C37" s="11" t="s">
        <v>60</v>
      </c>
      <c r="D37" s="9" t="s">
        <v>40</v>
      </c>
      <c r="F37" s="34"/>
      <c r="G37" s="34"/>
      <c r="H37" s="34"/>
      <c r="I37" s="34"/>
      <c r="J37" s="34"/>
      <c r="K37" s="34"/>
      <c r="L37" s="34"/>
      <c r="M37" s="34">
        <f>$L$28/'Fixed data'!$C$7</f>
        <v>-1.6319964444444446E-2</v>
      </c>
      <c r="N37" s="34">
        <f>$L$28/'Fixed data'!$C$7</f>
        <v>-1.6319964444444446E-2</v>
      </c>
      <c r="O37" s="34">
        <f>$L$28/'Fixed data'!$C$7</f>
        <v>-1.6319964444444446E-2</v>
      </c>
      <c r="P37" s="34">
        <f>$L$28/'Fixed data'!$C$7</f>
        <v>-1.6319964444444446E-2</v>
      </c>
      <c r="Q37" s="34">
        <f>$L$28/'Fixed data'!$C$7</f>
        <v>-1.6319964444444446E-2</v>
      </c>
      <c r="R37" s="34">
        <f>$L$28/'Fixed data'!$C$7</f>
        <v>-1.6319964444444446E-2</v>
      </c>
      <c r="S37" s="34">
        <f>$L$28/'Fixed data'!$C$7</f>
        <v>-1.6319964444444446E-2</v>
      </c>
      <c r="T37" s="34">
        <f>$L$28/'Fixed data'!$C$7</f>
        <v>-1.6319964444444446E-2</v>
      </c>
      <c r="U37" s="34">
        <f>$L$28/'Fixed data'!$C$7</f>
        <v>-1.6319964444444446E-2</v>
      </c>
      <c r="V37" s="34">
        <f>$L$28/'Fixed data'!$C$7</f>
        <v>-1.6319964444444446E-2</v>
      </c>
      <c r="W37" s="34">
        <f>$L$28/'Fixed data'!$C$7</f>
        <v>-1.6319964444444446E-2</v>
      </c>
      <c r="X37" s="34">
        <f>$L$28/'Fixed data'!$C$7</f>
        <v>-1.6319964444444446E-2</v>
      </c>
      <c r="Y37" s="34">
        <f>$L$28/'Fixed data'!$C$7</f>
        <v>-1.6319964444444446E-2</v>
      </c>
      <c r="Z37" s="34">
        <f>$L$28/'Fixed data'!$C$7</f>
        <v>-1.6319964444444446E-2</v>
      </c>
      <c r="AA37" s="34">
        <f>$L$28/'Fixed data'!$C$7</f>
        <v>-1.6319964444444446E-2</v>
      </c>
      <c r="AB37" s="34">
        <f>$L$28/'Fixed data'!$C$7</f>
        <v>-1.6319964444444446E-2</v>
      </c>
      <c r="AC37" s="34">
        <f>$L$28/'Fixed data'!$C$7</f>
        <v>-1.6319964444444446E-2</v>
      </c>
      <c r="AD37" s="34">
        <f>$L$28/'Fixed data'!$C$7</f>
        <v>-1.6319964444444446E-2</v>
      </c>
      <c r="AE37" s="34">
        <f>$L$28/'Fixed data'!$C$7</f>
        <v>-1.6319964444444446E-2</v>
      </c>
      <c r="AF37" s="34">
        <f>$L$28/'Fixed data'!$C$7</f>
        <v>-1.6319964444444446E-2</v>
      </c>
      <c r="AG37" s="34">
        <f>$L$28/'Fixed data'!$C$7</f>
        <v>-1.6319964444444446E-2</v>
      </c>
      <c r="AH37" s="34">
        <f>$L$28/'Fixed data'!$C$7</f>
        <v>-1.6319964444444446E-2</v>
      </c>
      <c r="AI37" s="34">
        <f>$L$28/'Fixed data'!$C$7</f>
        <v>-1.6319964444444446E-2</v>
      </c>
      <c r="AJ37" s="34">
        <f>$L$28/'Fixed data'!$C$7</f>
        <v>-1.6319964444444446E-2</v>
      </c>
      <c r="AK37" s="34">
        <f>$L$28/'Fixed data'!$C$7</f>
        <v>-1.6319964444444446E-2</v>
      </c>
      <c r="AL37" s="34">
        <f>$L$28/'Fixed data'!$C$7</f>
        <v>-1.6319964444444446E-2</v>
      </c>
      <c r="AM37" s="34">
        <f>$L$28/'Fixed data'!$C$7</f>
        <v>-1.6319964444444446E-2</v>
      </c>
      <c r="AN37" s="34">
        <f>$L$28/'Fixed data'!$C$7</f>
        <v>-1.6319964444444446E-2</v>
      </c>
      <c r="AO37" s="34">
        <f>$L$28/'Fixed data'!$C$7</f>
        <v>-1.6319964444444446E-2</v>
      </c>
      <c r="AP37" s="34">
        <f>$L$28/'Fixed data'!$C$7</f>
        <v>-1.6319964444444446E-2</v>
      </c>
      <c r="AQ37" s="34">
        <f>$L$28/'Fixed data'!$C$7</f>
        <v>-1.6319964444444446E-2</v>
      </c>
      <c r="AR37" s="34">
        <f>$L$28/'Fixed data'!$C$7</f>
        <v>-1.6319964444444446E-2</v>
      </c>
      <c r="AS37" s="34">
        <f>$L$28/'Fixed data'!$C$7</f>
        <v>-1.6319964444444446E-2</v>
      </c>
      <c r="AT37" s="34">
        <f>$L$28/'Fixed data'!$C$7</f>
        <v>-1.6319964444444446E-2</v>
      </c>
      <c r="AU37" s="34">
        <f>$L$28/'Fixed data'!$C$7</f>
        <v>-1.6319964444444446E-2</v>
      </c>
      <c r="AV37" s="34">
        <f>$L$28/'Fixed data'!$C$7</f>
        <v>-1.6319964444444446E-2</v>
      </c>
      <c r="AW37" s="34">
        <f>$L$28/'Fixed data'!$C$7</f>
        <v>-1.6319964444444446E-2</v>
      </c>
      <c r="AX37" s="34">
        <f>$L$28/'Fixed data'!$C$7</f>
        <v>-1.6319964444444446E-2</v>
      </c>
      <c r="AY37" s="34">
        <f>$L$28/'Fixed data'!$C$7</f>
        <v>-1.6319964444444446E-2</v>
      </c>
      <c r="AZ37" s="34">
        <f>$L$28/'Fixed data'!$C$7</f>
        <v>-1.6319964444444446E-2</v>
      </c>
      <c r="BA37" s="34">
        <f>$L$28/'Fixed data'!$C$7</f>
        <v>-1.6319964444444446E-2</v>
      </c>
      <c r="BB37" s="34">
        <f>$L$28/'Fixed data'!$C$7</f>
        <v>-1.6319964444444446E-2</v>
      </c>
      <c r="BC37" s="34">
        <f>$L$28/'Fixed data'!$C$7</f>
        <v>-1.6319964444444446E-2</v>
      </c>
      <c r="BD37" s="34">
        <f>$L$28/'Fixed data'!$C$7</f>
        <v>-1.6319964444444446E-2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-2.0428799999999987E-3</v>
      </c>
      <c r="G60" s="34">
        <f t="shared" si="6"/>
        <v>-4.085759999999993E-3</v>
      </c>
      <c r="H60" s="34">
        <f t="shared" si="6"/>
        <v>-6.1286399999999873E-3</v>
      </c>
      <c r="I60" s="34">
        <f t="shared" si="6"/>
        <v>-8.1715199999999859E-3</v>
      </c>
      <c r="J60" s="34">
        <f t="shared" si="6"/>
        <v>-1.0214399999999988E-2</v>
      </c>
      <c r="K60" s="34">
        <f t="shared" si="6"/>
        <v>-1.225727999999999E-2</v>
      </c>
      <c r="L60" s="34">
        <f t="shared" si="6"/>
        <v>-1.8618435555555545E-2</v>
      </c>
      <c r="M60" s="34">
        <f t="shared" si="6"/>
        <v>-3.4938399999999994E-2</v>
      </c>
      <c r="N60" s="34">
        <f t="shared" si="6"/>
        <v>-3.4938399999999994E-2</v>
      </c>
      <c r="O60" s="34">
        <f t="shared" si="6"/>
        <v>-3.4938399999999994E-2</v>
      </c>
      <c r="P60" s="34">
        <f t="shared" si="6"/>
        <v>-3.4938399999999994E-2</v>
      </c>
      <c r="Q60" s="34">
        <f t="shared" si="6"/>
        <v>-3.4938399999999994E-2</v>
      </c>
      <c r="R60" s="34">
        <f t="shared" si="6"/>
        <v>-3.4938399999999994E-2</v>
      </c>
      <c r="S60" s="34">
        <f t="shared" si="6"/>
        <v>-3.4938399999999994E-2</v>
      </c>
      <c r="T60" s="34">
        <f t="shared" si="6"/>
        <v>-3.4938399999999994E-2</v>
      </c>
      <c r="U60" s="34">
        <f t="shared" si="6"/>
        <v>-3.4938399999999994E-2</v>
      </c>
      <c r="V60" s="34">
        <f t="shared" si="6"/>
        <v>-3.4938399999999994E-2</v>
      </c>
      <c r="W60" s="34">
        <f t="shared" si="6"/>
        <v>-3.4938399999999994E-2</v>
      </c>
      <c r="X60" s="34">
        <f t="shared" si="6"/>
        <v>-3.4938399999999994E-2</v>
      </c>
      <c r="Y60" s="34">
        <f t="shared" si="6"/>
        <v>-3.4938399999999994E-2</v>
      </c>
      <c r="Z60" s="34">
        <f t="shared" si="6"/>
        <v>-3.4938399999999994E-2</v>
      </c>
      <c r="AA60" s="34">
        <f t="shared" si="6"/>
        <v>-3.4938399999999994E-2</v>
      </c>
      <c r="AB60" s="34">
        <f t="shared" si="6"/>
        <v>-3.4938399999999994E-2</v>
      </c>
      <c r="AC60" s="34">
        <f t="shared" si="6"/>
        <v>-3.4938399999999994E-2</v>
      </c>
      <c r="AD60" s="34">
        <f t="shared" si="6"/>
        <v>-3.4938399999999994E-2</v>
      </c>
      <c r="AE60" s="34">
        <f t="shared" si="6"/>
        <v>-3.4938399999999994E-2</v>
      </c>
      <c r="AF60" s="34">
        <f t="shared" si="6"/>
        <v>-3.4938399999999994E-2</v>
      </c>
      <c r="AG60" s="34">
        <f t="shared" si="6"/>
        <v>-3.4938399999999994E-2</v>
      </c>
      <c r="AH60" s="34">
        <f t="shared" si="6"/>
        <v>-3.4938399999999994E-2</v>
      </c>
      <c r="AI60" s="34">
        <f t="shared" si="6"/>
        <v>-3.4938399999999994E-2</v>
      </c>
      <c r="AJ60" s="34">
        <f t="shared" si="6"/>
        <v>-3.4938399999999994E-2</v>
      </c>
      <c r="AK60" s="34">
        <f t="shared" si="6"/>
        <v>-3.4938399999999994E-2</v>
      </c>
      <c r="AL60" s="34">
        <f t="shared" si="6"/>
        <v>-3.4938399999999994E-2</v>
      </c>
      <c r="AM60" s="34">
        <f t="shared" si="6"/>
        <v>-3.4938399999999994E-2</v>
      </c>
      <c r="AN60" s="34">
        <f t="shared" si="6"/>
        <v>-3.4938399999999994E-2</v>
      </c>
      <c r="AO60" s="34">
        <f t="shared" si="6"/>
        <v>-3.4938399999999994E-2</v>
      </c>
      <c r="AP60" s="34">
        <f t="shared" si="6"/>
        <v>-3.4938399999999994E-2</v>
      </c>
      <c r="AQ60" s="34">
        <f t="shared" si="6"/>
        <v>-3.4938399999999994E-2</v>
      </c>
      <c r="AR60" s="34">
        <f t="shared" si="6"/>
        <v>-3.4938399999999994E-2</v>
      </c>
      <c r="AS60" s="34">
        <f t="shared" si="6"/>
        <v>-3.4938399999999994E-2</v>
      </c>
      <c r="AT60" s="34">
        <f t="shared" si="6"/>
        <v>-3.4938399999999994E-2</v>
      </c>
      <c r="AU60" s="34">
        <f t="shared" si="6"/>
        <v>-3.4938399999999994E-2</v>
      </c>
      <c r="AV60" s="34">
        <f t="shared" si="6"/>
        <v>-3.4938399999999994E-2</v>
      </c>
      <c r="AW60" s="34">
        <f t="shared" si="6"/>
        <v>-3.4938399999999994E-2</v>
      </c>
      <c r="AX60" s="34">
        <f t="shared" si="6"/>
        <v>-3.4938399999999994E-2</v>
      </c>
      <c r="AY60" s="34">
        <f t="shared" si="6"/>
        <v>-3.2895519999999998E-2</v>
      </c>
      <c r="AZ60" s="34">
        <f t="shared" si="6"/>
        <v>-3.0852640000000001E-2</v>
      </c>
      <c r="BA60" s="34">
        <f t="shared" si="6"/>
        <v>-2.8809760000000004E-2</v>
      </c>
      <c r="BB60" s="34">
        <f t="shared" si="6"/>
        <v>-2.6766880000000007E-2</v>
      </c>
      <c r="BC60" s="34">
        <f t="shared" si="6"/>
        <v>-2.4724000000000003E-2</v>
      </c>
      <c r="BD60" s="34">
        <f t="shared" si="6"/>
        <v>-2.2681120000000003E-2</v>
      </c>
    </row>
    <row r="61" spans="1:56" ht="17.25" hidden="1" customHeight="1" outlineLevel="1" x14ac:dyDescent="0.35">
      <c r="A61" s="115"/>
      <c r="B61" s="9" t="s">
        <v>35</v>
      </c>
      <c r="C61" s="9" t="s">
        <v>62</v>
      </c>
      <c r="D61" s="9" t="s">
        <v>40</v>
      </c>
      <c r="E61" s="34">
        <v>0</v>
      </c>
      <c r="F61" s="34">
        <f>E62</f>
        <v>-9.1929599999999931E-2</v>
      </c>
      <c r="G61" s="34">
        <f t="shared" ref="G61:BD61" si="7">F62</f>
        <v>-0.1818163199999997</v>
      </c>
      <c r="H61" s="34">
        <f t="shared" si="7"/>
        <v>-0.26966015999999948</v>
      </c>
      <c r="I61" s="34">
        <f t="shared" si="7"/>
        <v>-0.35546111999999941</v>
      </c>
      <c r="J61" s="34">
        <f t="shared" si="7"/>
        <v>-0.43921919999999953</v>
      </c>
      <c r="K61" s="34">
        <f t="shared" si="7"/>
        <v>-0.52093439999999969</v>
      </c>
      <c r="L61" s="34">
        <f t="shared" si="7"/>
        <v>-0.79492911999999971</v>
      </c>
      <c r="M61" s="34">
        <f t="shared" si="7"/>
        <v>-1.5107090844444442</v>
      </c>
      <c r="N61" s="34">
        <f t="shared" si="7"/>
        <v>-1.4757706844444443</v>
      </c>
      <c r="O61" s="34">
        <f t="shared" si="7"/>
        <v>-1.4408322844444443</v>
      </c>
      <c r="P61" s="34">
        <f t="shared" si="7"/>
        <v>-1.4058938844444444</v>
      </c>
      <c r="Q61" s="34">
        <f t="shared" si="7"/>
        <v>-1.3709554844444445</v>
      </c>
      <c r="R61" s="34">
        <f t="shared" si="7"/>
        <v>-1.3360170844444446</v>
      </c>
      <c r="S61" s="34">
        <f t="shared" si="7"/>
        <v>-1.3010786844444446</v>
      </c>
      <c r="T61" s="34">
        <f t="shared" si="7"/>
        <v>-1.2661402844444447</v>
      </c>
      <c r="U61" s="34">
        <f t="shared" si="7"/>
        <v>-1.2312018844444448</v>
      </c>
      <c r="V61" s="34">
        <f t="shared" si="7"/>
        <v>-1.1962634844444449</v>
      </c>
      <c r="W61" s="34">
        <f t="shared" si="7"/>
        <v>-1.1613250844444449</v>
      </c>
      <c r="X61" s="34">
        <f t="shared" si="7"/>
        <v>-1.126386684444445</v>
      </c>
      <c r="Y61" s="34">
        <f t="shared" si="7"/>
        <v>-1.0914482844444451</v>
      </c>
      <c r="Z61" s="34">
        <f t="shared" si="7"/>
        <v>-1.0565098844444452</v>
      </c>
      <c r="AA61" s="34">
        <f t="shared" si="7"/>
        <v>-1.0215714844444452</v>
      </c>
      <c r="AB61" s="34">
        <f t="shared" si="7"/>
        <v>-0.9866330844444452</v>
      </c>
      <c r="AC61" s="34">
        <f t="shared" si="7"/>
        <v>-0.95169468444444516</v>
      </c>
      <c r="AD61" s="34">
        <f t="shared" si="7"/>
        <v>-0.91675628444444512</v>
      </c>
      <c r="AE61" s="34">
        <f t="shared" si="7"/>
        <v>-0.88181788444444509</v>
      </c>
      <c r="AF61" s="34">
        <f t="shared" si="7"/>
        <v>-0.84687948444444505</v>
      </c>
      <c r="AG61" s="34">
        <f t="shared" si="7"/>
        <v>-0.81194108444444502</v>
      </c>
      <c r="AH61" s="34">
        <f t="shared" si="7"/>
        <v>-0.77700268444444498</v>
      </c>
      <c r="AI61" s="34">
        <f t="shared" si="7"/>
        <v>-0.74206428444444494</v>
      </c>
      <c r="AJ61" s="34">
        <f t="shared" si="7"/>
        <v>-0.70712588444444491</v>
      </c>
      <c r="AK61" s="34">
        <f t="shared" si="7"/>
        <v>-0.67218748444444487</v>
      </c>
      <c r="AL61" s="34">
        <f t="shared" si="7"/>
        <v>-0.63724908444444484</v>
      </c>
      <c r="AM61" s="34">
        <f t="shared" si="7"/>
        <v>-0.6023106844444448</v>
      </c>
      <c r="AN61" s="34">
        <f t="shared" si="7"/>
        <v>-0.56737228444444476</v>
      </c>
      <c r="AO61" s="34">
        <f t="shared" si="7"/>
        <v>-0.53243388444444473</v>
      </c>
      <c r="AP61" s="34">
        <f t="shared" si="7"/>
        <v>-0.49749548444444475</v>
      </c>
      <c r="AQ61" s="34">
        <f t="shared" si="7"/>
        <v>-0.46255708444444477</v>
      </c>
      <c r="AR61" s="34">
        <f t="shared" si="7"/>
        <v>-0.42761868444444479</v>
      </c>
      <c r="AS61" s="34">
        <f t="shared" si="7"/>
        <v>-0.3926802844444448</v>
      </c>
      <c r="AT61" s="34">
        <f t="shared" si="7"/>
        <v>-0.35774188444444482</v>
      </c>
      <c r="AU61" s="34">
        <f t="shared" si="7"/>
        <v>-0.32280348444444484</v>
      </c>
      <c r="AV61" s="34">
        <f t="shared" si="7"/>
        <v>-0.28786508444444486</v>
      </c>
      <c r="AW61" s="34">
        <f t="shared" si="7"/>
        <v>-0.25292668444444488</v>
      </c>
      <c r="AX61" s="34">
        <f t="shared" si="7"/>
        <v>-0.2179882844444449</v>
      </c>
      <c r="AY61" s="34">
        <f t="shared" si="7"/>
        <v>-0.18304988444444492</v>
      </c>
      <c r="AZ61" s="34">
        <f t="shared" si="7"/>
        <v>-0.15015436444444491</v>
      </c>
      <c r="BA61" s="34">
        <f t="shared" si="7"/>
        <v>-0.11930172444444491</v>
      </c>
      <c r="BB61" s="34">
        <f t="shared" si="7"/>
        <v>-9.0491964444444906E-2</v>
      </c>
      <c r="BC61" s="34">
        <f t="shared" si="7"/>
        <v>-6.3725084444444899E-2</v>
      </c>
      <c r="BD61" s="34">
        <f t="shared" si="7"/>
        <v>-3.9001084444444896E-2</v>
      </c>
    </row>
    <row r="62" spans="1:56" ht="16.5" hidden="1" customHeight="1" outlineLevel="1" x14ac:dyDescent="0.3">
      <c r="A62" s="115"/>
      <c r="B62" s="9" t="s">
        <v>34</v>
      </c>
      <c r="C62" s="9" t="s">
        <v>68</v>
      </c>
      <c r="D62" s="9" t="s">
        <v>40</v>
      </c>
      <c r="E62" s="34">
        <f t="shared" ref="E62:BD62" si="8">E28-E60+E61</f>
        <v>-9.1929599999999931E-2</v>
      </c>
      <c r="F62" s="34">
        <f t="shared" si="8"/>
        <v>-0.1818163199999997</v>
      </c>
      <c r="G62" s="34">
        <f t="shared" si="8"/>
        <v>-0.26966015999999948</v>
      </c>
      <c r="H62" s="34">
        <f t="shared" si="8"/>
        <v>-0.35546111999999941</v>
      </c>
      <c r="I62" s="34">
        <f t="shared" si="8"/>
        <v>-0.43921919999999953</v>
      </c>
      <c r="J62" s="34">
        <f t="shared" si="8"/>
        <v>-0.52093439999999969</v>
      </c>
      <c r="K62" s="34">
        <f t="shared" si="8"/>
        <v>-0.79492911999999971</v>
      </c>
      <c r="L62" s="34">
        <f t="shared" si="8"/>
        <v>-1.5107090844444442</v>
      </c>
      <c r="M62" s="34">
        <f t="shared" si="8"/>
        <v>-1.4757706844444443</v>
      </c>
      <c r="N62" s="34">
        <f t="shared" si="8"/>
        <v>-1.4408322844444443</v>
      </c>
      <c r="O62" s="34">
        <f t="shared" si="8"/>
        <v>-1.4058938844444444</v>
      </c>
      <c r="P62" s="34">
        <f t="shared" si="8"/>
        <v>-1.3709554844444445</v>
      </c>
      <c r="Q62" s="34">
        <f t="shared" si="8"/>
        <v>-1.3360170844444446</v>
      </c>
      <c r="R62" s="34">
        <f t="shared" si="8"/>
        <v>-1.3010786844444446</v>
      </c>
      <c r="S62" s="34">
        <f t="shared" si="8"/>
        <v>-1.2661402844444447</v>
      </c>
      <c r="T62" s="34">
        <f t="shared" si="8"/>
        <v>-1.2312018844444448</v>
      </c>
      <c r="U62" s="34">
        <f t="shared" si="8"/>
        <v>-1.1962634844444449</v>
      </c>
      <c r="V62" s="34">
        <f t="shared" si="8"/>
        <v>-1.1613250844444449</v>
      </c>
      <c r="W62" s="34">
        <f t="shared" si="8"/>
        <v>-1.126386684444445</v>
      </c>
      <c r="X62" s="34">
        <f t="shared" si="8"/>
        <v>-1.0914482844444451</v>
      </c>
      <c r="Y62" s="34">
        <f t="shared" si="8"/>
        <v>-1.0565098844444452</v>
      </c>
      <c r="Z62" s="34">
        <f t="shared" si="8"/>
        <v>-1.0215714844444452</v>
      </c>
      <c r="AA62" s="34">
        <f t="shared" si="8"/>
        <v>-0.9866330844444452</v>
      </c>
      <c r="AB62" s="34">
        <f t="shared" si="8"/>
        <v>-0.95169468444444516</v>
      </c>
      <c r="AC62" s="34">
        <f t="shared" si="8"/>
        <v>-0.91675628444444512</v>
      </c>
      <c r="AD62" s="34">
        <f t="shared" si="8"/>
        <v>-0.88181788444444509</v>
      </c>
      <c r="AE62" s="34">
        <f t="shared" si="8"/>
        <v>-0.84687948444444505</v>
      </c>
      <c r="AF62" s="34">
        <f t="shared" si="8"/>
        <v>-0.81194108444444502</v>
      </c>
      <c r="AG62" s="34">
        <f t="shared" si="8"/>
        <v>-0.77700268444444498</v>
      </c>
      <c r="AH62" s="34">
        <f t="shared" si="8"/>
        <v>-0.74206428444444494</v>
      </c>
      <c r="AI62" s="34">
        <f t="shared" si="8"/>
        <v>-0.70712588444444491</v>
      </c>
      <c r="AJ62" s="34">
        <f t="shared" si="8"/>
        <v>-0.67218748444444487</v>
      </c>
      <c r="AK62" s="34">
        <f t="shared" si="8"/>
        <v>-0.63724908444444484</v>
      </c>
      <c r="AL62" s="34">
        <f t="shared" si="8"/>
        <v>-0.6023106844444448</v>
      </c>
      <c r="AM62" s="34">
        <f t="shared" si="8"/>
        <v>-0.56737228444444476</v>
      </c>
      <c r="AN62" s="34">
        <f t="shared" si="8"/>
        <v>-0.53243388444444473</v>
      </c>
      <c r="AO62" s="34">
        <f t="shared" si="8"/>
        <v>-0.49749548444444475</v>
      </c>
      <c r="AP62" s="34">
        <f t="shared" si="8"/>
        <v>-0.46255708444444477</v>
      </c>
      <c r="AQ62" s="34">
        <f t="shared" si="8"/>
        <v>-0.42761868444444479</v>
      </c>
      <c r="AR62" s="34">
        <f t="shared" si="8"/>
        <v>-0.3926802844444448</v>
      </c>
      <c r="AS62" s="34">
        <f t="shared" si="8"/>
        <v>-0.35774188444444482</v>
      </c>
      <c r="AT62" s="34">
        <f t="shared" si="8"/>
        <v>-0.32280348444444484</v>
      </c>
      <c r="AU62" s="34">
        <f t="shared" si="8"/>
        <v>-0.28786508444444486</v>
      </c>
      <c r="AV62" s="34">
        <f t="shared" si="8"/>
        <v>-0.25292668444444488</v>
      </c>
      <c r="AW62" s="34">
        <f t="shared" si="8"/>
        <v>-0.2179882844444449</v>
      </c>
      <c r="AX62" s="34">
        <f t="shared" si="8"/>
        <v>-0.18304988444444492</v>
      </c>
      <c r="AY62" s="34">
        <f t="shared" si="8"/>
        <v>-0.15015436444444491</v>
      </c>
      <c r="AZ62" s="34">
        <f t="shared" si="8"/>
        <v>-0.11930172444444491</v>
      </c>
      <c r="BA62" s="34">
        <f t="shared" si="8"/>
        <v>-9.0491964444444906E-2</v>
      </c>
      <c r="BB62" s="34">
        <f t="shared" si="8"/>
        <v>-6.3725084444444899E-2</v>
      </c>
      <c r="BC62" s="34">
        <f t="shared" si="8"/>
        <v>-3.9001084444444896E-2</v>
      </c>
      <c r="BD62" s="34">
        <f t="shared" si="8"/>
        <v>-1.6319964444444893E-2</v>
      </c>
    </row>
    <row r="63" spans="1:56" ht="16.5" collapsed="1" x14ac:dyDescent="0.3">
      <c r="A63" s="115"/>
      <c r="B63" s="9" t="s">
        <v>8</v>
      </c>
      <c r="C63" s="11" t="s">
        <v>67</v>
      </c>
      <c r="D63" s="9" t="s">
        <v>40</v>
      </c>
      <c r="E63" s="34">
        <f>AVERAGE(E61:E62)*'Fixed data'!$C$3</f>
        <v>-2.2200998399999985E-3</v>
      </c>
      <c r="F63" s="34">
        <f>AVERAGE(F61:F62)*'Fixed data'!$C$3</f>
        <v>-6.6109639679999919E-3</v>
      </c>
      <c r="G63" s="34">
        <f>AVERAGE(G61:G62)*'Fixed data'!$C$3</f>
        <v>-1.0903156991999981E-2</v>
      </c>
      <c r="H63" s="34">
        <f>AVERAGE(H61:H62)*'Fixed data'!$C$3</f>
        <v>-1.5096678911999974E-2</v>
      </c>
      <c r="I63" s="34">
        <f>AVERAGE(I61:I62)*'Fixed data'!$C$3</f>
        <v>-1.9191529727999975E-2</v>
      </c>
      <c r="J63" s="34">
        <f>AVERAGE(J61:J62)*'Fixed data'!$C$3</f>
        <v>-2.3187709439999985E-2</v>
      </c>
      <c r="K63" s="34">
        <f>AVERAGE(K61:K62)*'Fixed data'!$C$3</f>
        <v>-3.1778104007999984E-2</v>
      </c>
      <c r="L63" s="34">
        <f>AVERAGE(L61:L62)*'Fixed data'!$C$3</f>
        <v>-5.5681162637333317E-2</v>
      </c>
      <c r="M63" s="34">
        <f>AVERAGE(M61:M62)*'Fixed data'!$C$3</f>
        <v>-7.2123486418666671E-2</v>
      </c>
      <c r="N63" s="34">
        <f>AVERAGE(N61:N62)*'Fixed data'!$C$3</f>
        <v>-7.0435961698666658E-2</v>
      </c>
      <c r="O63" s="34">
        <f>AVERAGE(O61:O62)*'Fixed data'!$C$3</f>
        <v>-6.8748436978666672E-2</v>
      </c>
      <c r="P63" s="34">
        <f>AVERAGE(P61:P62)*'Fixed data'!$C$3</f>
        <v>-6.7060912258666672E-2</v>
      </c>
      <c r="Q63" s="34">
        <f>AVERAGE(Q61:Q62)*'Fixed data'!$C$3</f>
        <v>-6.5373387538666686E-2</v>
      </c>
      <c r="R63" s="34">
        <f>AVERAGE(R61:R62)*'Fixed data'!$C$3</f>
        <v>-6.3685862818666672E-2</v>
      </c>
      <c r="S63" s="34">
        <f>AVERAGE(S61:S62)*'Fixed data'!$C$3</f>
        <v>-6.1998338098666686E-2</v>
      </c>
      <c r="T63" s="34">
        <f>AVERAGE(T61:T62)*'Fixed data'!$C$3</f>
        <v>-6.0310813378666679E-2</v>
      </c>
      <c r="U63" s="34">
        <f>AVERAGE(U61:U62)*'Fixed data'!$C$3</f>
        <v>-5.8623288658666693E-2</v>
      </c>
      <c r="V63" s="34">
        <f>AVERAGE(V61:V62)*'Fixed data'!$C$3</f>
        <v>-5.6935763938666686E-2</v>
      </c>
      <c r="W63" s="34">
        <f>AVERAGE(W61:W62)*'Fixed data'!$C$3</f>
        <v>-5.52482392186667E-2</v>
      </c>
      <c r="X63" s="34">
        <f>AVERAGE(X61:X62)*'Fixed data'!$C$3</f>
        <v>-5.3560714498666694E-2</v>
      </c>
      <c r="Y63" s="34">
        <f>AVERAGE(Y61:Y62)*'Fixed data'!$C$3</f>
        <v>-5.1873189778666708E-2</v>
      </c>
      <c r="Z63" s="34">
        <f>AVERAGE(Z61:Z62)*'Fixed data'!$C$3</f>
        <v>-5.0185665058666701E-2</v>
      </c>
      <c r="AA63" s="34">
        <f>AVERAGE(AA61:AA62)*'Fixed data'!$C$3</f>
        <v>-4.8498140338666701E-2</v>
      </c>
      <c r="AB63" s="34">
        <f>AVERAGE(AB61:AB62)*'Fixed data'!$C$3</f>
        <v>-4.6810615618666708E-2</v>
      </c>
      <c r="AC63" s="34">
        <f>AVERAGE(AC61:AC62)*'Fixed data'!$C$3</f>
        <v>-4.5123090898666701E-2</v>
      </c>
      <c r="AD63" s="34">
        <f>AVERAGE(AD61:AD62)*'Fixed data'!$C$3</f>
        <v>-4.3435566178666701E-2</v>
      </c>
      <c r="AE63" s="34">
        <f>AVERAGE(AE61:AE62)*'Fixed data'!$C$3</f>
        <v>-4.1748041458666695E-2</v>
      </c>
      <c r="AF63" s="34">
        <f>AVERAGE(AF61:AF62)*'Fixed data'!$C$3</f>
        <v>-4.0060516738666702E-2</v>
      </c>
      <c r="AG63" s="34">
        <f>AVERAGE(AG61:AG62)*'Fixed data'!$C$3</f>
        <v>-3.8372992018666695E-2</v>
      </c>
      <c r="AH63" s="34">
        <f>AVERAGE(AH61:AH62)*'Fixed data'!$C$3</f>
        <v>-3.6685467298666695E-2</v>
      </c>
      <c r="AI63" s="34">
        <f>AVERAGE(AI61:AI62)*'Fixed data'!$C$3</f>
        <v>-3.4997942578666688E-2</v>
      </c>
      <c r="AJ63" s="34">
        <f>AVERAGE(AJ61:AJ62)*'Fixed data'!$C$3</f>
        <v>-3.3310417858666695E-2</v>
      </c>
      <c r="AK63" s="34">
        <f>AVERAGE(AK61:AK62)*'Fixed data'!$C$3</f>
        <v>-3.1622893138666688E-2</v>
      </c>
      <c r="AL63" s="34">
        <f>AVERAGE(AL61:AL62)*'Fixed data'!$C$3</f>
        <v>-2.9935368418666689E-2</v>
      </c>
      <c r="AM63" s="34">
        <f>AVERAGE(AM61:AM62)*'Fixed data'!$C$3</f>
        <v>-2.8247843698666682E-2</v>
      </c>
      <c r="AN63" s="34">
        <f>AVERAGE(AN61:AN62)*'Fixed data'!$C$3</f>
        <v>-2.6560318978666685E-2</v>
      </c>
      <c r="AO63" s="34">
        <f>AVERAGE(AO61:AO62)*'Fixed data'!$C$3</f>
        <v>-2.4872794258666682E-2</v>
      </c>
      <c r="AP63" s="34">
        <f>AVERAGE(AP61:AP62)*'Fixed data'!$C$3</f>
        <v>-2.3185269538666682E-2</v>
      </c>
      <c r="AQ63" s="34">
        <f>AVERAGE(AQ61:AQ62)*'Fixed data'!$C$3</f>
        <v>-2.1497744818666686E-2</v>
      </c>
      <c r="AR63" s="34">
        <f>AVERAGE(AR61:AR62)*'Fixed data'!$C$3</f>
        <v>-1.9810220098666682E-2</v>
      </c>
      <c r="AS63" s="34">
        <f>AVERAGE(AS61:AS62)*'Fixed data'!$C$3</f>
        <v>-1.8122695378666686E-2</v>
      </c>
      <c r="AT63" s="34">
        <f>AVERAGE(AT61:AT62)*'Fixed data'!$C$3</f>
        <v>-1.6435170658666686E-2</v>
      </c>
      <c r="AU63" s="34">
        <f>AVERAGE(AU61:AU62)*'Fixed data'!$C$3</f>
        <v>-1.4747645938666688E-2</v>
      </c>
      <c r="AV63" s="34">
        <f>AVERAGE(AV61:AV62)*'Fixed data'!$C$3</f>
        <v>-1.3060121218666686E-2</v>
      </c>
      <c r="AW63" s="34">
        <f>AVERAGE(AW61:AW62)*'Fixed data'!$C$3</f>
        <v>-1.1372596498666688E-2</v>
      </c>
      <c r="AX63" s="34">
        <f>AVERAGE(AX61:AX62)*'Fixed data'!$C$3</f>
        <v>-9.6850717786666901E-3</v>
      </c>
      <c r="AY63" s="34">
        <f>AVERAGE(AY61:AY62)*'Fixed data'!$C$3</f>
        <v>-8.0468826106666891E-3</v>
      </c>
      <c r="AZ63" s="34">
        <f>AVERAGE(AZ61:AZ62)*'Fixed data'!$C$3</f>
        <v>-6.5073645466666901E-3</v>
      </c>
      <c r="BA63" s="34">
        <f>AVERAGE(BA61:BA62)*'Fixed data'!$C$3</f>
        <v>-5.0665175866666896E-3</v>
      </c>
      <c r="BB63" s="34">
        <f>AVERAGE(BB61:BB62)*'Fixed data'!$C$3</f>
        <v>-3.7243417306666894E-3</v>
      </c>
      <c r="BC63" s="34">
        <f>AVERAGE(BC61:BC62)*'Fixed data'!$C$3</f>
        <v>-2.4808369786666886E-3</v>
      </c>
      <c r="BD63" s="34">
        <f>AVERAGE(BD61:BD62)*'Fixed data'!$C$3</f>
        <v>-1.3360033306666886E-3</v>
      </c>
    </row>
    <row r="64" spans="1:56" ht="15.75" thickBot="1" x14ac:dyDescent="0.35">
      <c r="A64" s="114"/>
      <c r="B64" s="12" t="s">
        <v>94</v>
      </c>
      <c r="C64" s="12" t="s">
        <v>45</v>
      </c>
      <c r="D64" s="12" t="s">
        <v>40</v>
      </c>
      <c r="E64" s="53">
        <f t="shared" ref="E64:BD64" si="9">E29+E60+E63</f>
        <v>-2.5202499839999972E-2</v>
      </c>
      <c r="F64" s="53">
        <f t="shared" si="9"/>
        <v>-3.1636243967999918E-2</v>
      </c>
      <c r="G64" s="53">
        <f t="shared" si="9"/>
        <v>-3.7971316991999904E-2</v>
      </c>
      <c r="H64" s="53">
        <f t="shared" si="9"/>
        <v>-4.4207718911999934E-2</v>
      </c>
      <c r="I64" s="53">
        <f t="shared" si="9"/>
        <v>-5.034544972799998E-2</v>
      </c>
      <c r="J64" s="53">
        <f t="shared" si="9"/>
        <v>-5.638450943999998E-2</v>
      </c>
      <c r="K64" s="53">
        <f t="shared" si="9"/>
        <v>-0.11559838400799996</v>
      </c>
      <c r="L64" s="53">
        <f t="shared" si="9"/>
        <v>-0.25789919819288881</v>
      </c>
      <c r="M64" s="53">
        <f t="shared" si="9"/>
        <v>-0.10706188641866667</v>
      </c>
      <c r="N64" s="53">
        <f t="shared" si="9"/>
        <v>-0.10537436169866665</v>
      </c>
      <c r="O64" s="53">
        <f t="shared" si="9"/>
        <v>-0.10368683697866667</v>
      </c>
      <c r="P64" s="53">
        <f t="shared" si="9"/>
        <v>-0.10199931225866667</v>
      </c>
      <c r="Q64" s="53">
        <f t="shared" si="9"/>
        <v>-0.10031178753866668</v>
      </c>
      <c r="R64" s="53">
        <f t="shared" si="9"/>
        <v>-9.8624262818666666E-2</v>
      </c>
      <c r="S64" s="53">
        <f t="shared" si="9"/>
        <v>-9.693673809866668E-2</v>
      </c>
      <c r="T64" s="53">
        <f t="shared" si="9"/>
        <v>-9.5249213378666681E-2</v>
      </c>
      <c r="U64" s="53">
        <f t="shared" si="9"/>
        <v>-9.3561688658666681E-2</v>
      </c>
      <c r="V64" s="53">
        <f t="shared" si="9"/>
        <v>-9.1874163938666681E-2</v>
      </c>
      <c r="W64" s="53">
        <f t="shared" si="9"/>
        <v>-9.0186639218666695E-2</v>
      </c>
      <c r="X64" s="53">
        <f t="shared" si="9"/>
        <v>-8.8499114498666681E-2</v>
      </c>
      <c r="Y64" s="53">
        <f t="shared" si="9"/>
        <v>-8.6811589778666709E-2</v>
      </c>
      <c r="Z64" s="53">
        <f t="shared" si="9"/>
        <v>-8.5124065058666695E-2</v>
      </c>
      <c r="AA64" s="53">
        <f t="shared" si="9"/>
        <v>-8.3436540338666695E-2</v>
      </c>
      <c r="AB64" s="53">
        <f t="shared" si="9"/>
        <v>-8.1749015618666709E-2</v>
      </c>
      <c r="AC64" s="53">
        <f t="shared" si="9"/>
        <v>-8.0061490898666696E-2</v>
      </c>
      <c r="AD64" s="53">
        <f t="shared" si="9"/>
        <v>-7.8373966178666696E-2</v>
      </c>
      <c r="AE64" s="53">
        <f t="shared" si="9"/>
        <v>-7.6686441458666682E-2</v>
      </c>
      <c r="AF64" s="53">
        <f t="shared" si="9"/>
        <v>-7.4998916738666696E-2</v>
      </c>
      <c r="AG64" s="53">
        <f t="shared" si="9"/>
        <v>-7.3311392018666682E-2</v>
      </c>
      <c r="AH64" s="53">
        <f t="shared" si="9"/>
        <v>-7.1623867298666682E-2</v>
      </c>
      <c r="AI64" s="53">
        <f t="shared" si="9"/>
        <v>-6.9936342578666683E-2</v>
      </c>
      <c r="AJ64" s="53">
        <f t="shared" si="9"/>
        <v>-6.8248817858666683E-2</v>
      </c>
      <c r="AK64" s="53">
        <f t="shared" si="9"/>
        <v>-6.6561293138666683E-2</v>
      </c>
      <c r="AL64" s="53">
        <f t="shared" si="9"/>
        <v>-6.4873768418666683E-2</v>
      </c>
      <c r="AM64" s="53">
        <f t="shared" si="9"/>
        <v>-6.3186243698666683E-2</v>
      </c>
      <c r="AN64" s="53">
        <f t="shared" si="9"/>
        <v>-6.1498718978666683E-2</v>
      </c>
      <c r="AO64" s="53">
        <f t="shared" si="9"/>
        <v>-5.9811194258666676E-2</v>
      </c>
      <c r="AP64" s="53">
        <f t="shared" si="9"/>
        <v>-5.8123669538666677E-2</v>
      </c>
      <c r="AQ64" s="53">
        <f t="shared" si="9"/>
        <v>-5.6436144818666684E-2</v>
      </c>
      <c r="AR64" s="53">
        <f t="shared" si="9"/>
        <v>-5.4748620098666677E-2</v>
      </c>
      <c r="AS64" s="53">
        <f t="shared" si="9"/>
        <v>-5.3061095378666684E-2</v>
      </c>
      <c r="AT64" s="53">
        <f t="shared" si="9"/>
        <v>-5.1373570658666684E-2</v>
      </c>
      <c r="AU64" s="53">
        <f t="shared" si="9"/>
        <v>-4.9686045938666684E-2</v>
      </c>
      <c r="AV64" s="53">
        <f t="shared" si="9"/>
        <v>-4.7998521218666684E-2</v>
      </c>
      <c r="AW64" s="53">
        <f t="shared" si="9"/>
        <v>-4.6310996498666684E-2</v>
      </c>
      <c r="AX64" s="53">
        <f t="shared" si="9"/>
        <v>-4.4623471778666685E-2</v>
      </c>
      <c r="AY64" s="53">
        <f t="shared" si="9"/>
        <v>-4.0942402610666687E-2</v>
      </c>
      <c r="AZ64" s="53">
        <f t="shared" si="9"/>
        <v>-3.7360004546666693E-2</v>
      </c>
      <c r="BA64" s="53">
        <f t="shared" si="9"/>
        <v>-3.3876277586666691E-2</v>
      </c>
      <c r="BB64" s="53">
        <f t="shared" si="9"/>
        <v>-3.0491221730666696E-2</v>
      </c>
      <c r="BC64" s="53">
        <f t="shared" si="9"/>
        <v>-2.7204836978666692E-2</v>
      </c>
      <c r="BD64" s="53">
        <f t="shared" si="9"/>
        <v>-2.401712333066669E-2</v>
      </c>
    </row>
    <row r="65" spans="1:56" ht="12.75" customHeight="1" x14ac:dyDescent="0.3">
      <c r="A65" s="175" t="s">
        <v>229</v>
      </c>
      <c r="B65" s="9" t="s">
        <v>36</v>
      </c>
      <c r="D65" s="4" t="s">
        <v>40</v>
      </c>
      <c r="E65" s="34">
        <f>'Fixed data'!$G$6*E86/1000000</f>
        <v>0</v>
      </c>
      <c r="F65" s="34">
        <f>'Fixed data'!$G$6*F86/1000000</f>
        <v>1.4669923956325494E-3</v>
      </c>
      <c r="G65" s="34">
        <f>'Fixed data'!$G$6*G86/1000000</f>
        <v>1.4669923956325494E-3</v>
      </c>
      <c r="H65" s="34">
        <f>'Fixed data'!$G$6*H86/1000000</f>
        <v>1.4669923956325494E-3</v>
      </c>
      <c r="I65" s="34">
        <f>'Fixed data'!$G$6*I86/1000000</f>
        <v>1.4669923956325494E-3</v>
      </c>
      <c r="J65" s="34">
        <f>'Fixed data'!$G$6*J86/1000000</f>
        <v>1.4669923956325494E-3</v>
      </c>
      <c r="K65" s="34">
        <f>'Fixed data'!$G$6*K86/1000000</f>
        <v>1.4669923956325494E-3</v>
      </c>
      <c r="L65" s="34">
        <f>'Fixed data'!$G$6*L86/1000000</f>
        <v>4.5657237057855973E-3</v>
      </c>
      <c r="M65" s="34">
        <f>'Fixed data'!$G$6*M86/1000000</f>
        <v>1.1708038823050692E-2</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1.1348851063655571E-4</v>
      </c>
      <c r="G66" s="34">
        <f>G87*'Fixed data'!J$5/1000000</f>
        <v>1.1709931580431507E-4</v>
      </c>
      <c r="H66" s="34">
        <f>H87*'Fixed data'!K$5/1000000</f>
        <v>1.2073417393518673E-4</v>
      </c>
      <c r="I66" s="34">
        <f>I87*'Fixed data'!L$5/1000000</f>
        <v>1.2449599350751448E-4</v>
      </c>
      <c r="J66" s="34">
        <f>J87*'Fixed data'!M$5/1000000</f>
        <v>2.1495969690567675E-4</v>
      </c>
      <c r="K66" s="34">
        <f>K87*'Fixed data'!N$5/1000000</f>
        <v>2.9905622601525183E-4</v>
      </c>
      <c r="L66" s="34">
        <f>L87*'Fixed data'!O$5/1000000</f>
        <v>1.1726706038448437E-3</v>
      </c>
      <c r="M66" s="34">
        <f>M87*'Fixed data'!P$5/1000000</f>
        <v>3.5766588867046502E-3</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1.5804809062691051E-3</v>
      </c>
      <c r="G76" s="53">
        <f t="shared" si="10"/>
        <v>1.5840917114368644E-3</v>
      </c>
      <c r="H76" s="53">
        <f t="shared" si="10"/>
        <v>1.5877265695677361E-3</v>
      </c>
      <c r="I76" s="53">
        <f t="shared" si="10"/>
        <v>1.5914883891400638E-3</v>
      </c>
      <c r="J76" s="53">
        <f t="shared" si="10"/>
        <v>1.6819520925382262E-3</v>
      </c>
      <c r="K76" s="53">
        <f t="shared" si="10"/>
        <v>1.7660486216478013E-3</v>
      </c>
      <c r="L76" s="53">
        <f t="shared" si="10"/>
        <v>5.738394309630441E-3</v>
      </c>
      <c r="M76" s="53">
        <f t="shared" si="10"/>
        <v>1.5284697709755343E-2</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-2.5202499839999972E-2</v>
      </c>
      <c r="F77" s="54">
        <f>IF('Fixed data'!$G$19=FALSE,F64+F76,F64)</f>
        <v>-3.0055763061730814E-2</v>
      </c>
      <c r="G77" s="54">
        <f>IF('Fixed data'!$G$19=FALSE,G64+G76,G64)</f>
        <v>-3.638722528056304E-2</v>
      </c>
      <c r="H77" s="54">
        <f>IF('Fixed data'!$G$19=FALSE,H64+H76,H64)</f>
        <v>-4.2619992342432196E-2</v>
      </c>
      <c r="I77" s="54">
        <f>IF('Fixed data'!$G$19=FALSE,I64+I76,I64)</f>
        <v>-4.8753961338859918E-2</v>
      </c>
      <c r="J77" s="54">
        <f>IF('Fixed data'!$G$19=FALSE,J64+J76,J64)</f>
        <v>-5.4702557347461753E-2</v>
      </c>
      <c r="K77" s="54">
        <f>IF('Fixed data'!$G$19=FALSE,K64+K76,K64)</f>
        <v>-0.11383233538635217</v>
      </c>
      <c r="L77" s="54">
        <f>IF('Fixed data'!$G$19=FALSE,L64+L76,L64)</f>
        <v>-0.25216080388325834</v>
      </c>
      <c r="M77" s="54">
        <f>IF('Fixed data'!$G$19=FALSE,M64+M76,M64)</f>
        <v>-9.1777188708911328E-2</v>
      </c>
      <c r="N77" s="54">
        <f>IF('Fixed data'!$G$19=FALSE,N64+N76,N64)</f>
        <v>-0.10537436169866665</v>
      </c>
      <c r="O77" s="54">
        <f>IF('Fixed data'!$G$19=FALSE,O64+O76,O64)</f>
        <v>-0.10368683697866667</v>
      </c>
      <c r="P77" s="54">
        <f>IF('Fixed data'!$G$19=FALSE,P64+P76,P64)</f>
        <v>-0.10199931225866667</v>
      </c>
      <c r="Q77" s="54">
        <f>IF('Fixed data'!$G$19=FALSE,Q64+Q76,Q64)</f>
        <v>-0.10031178753866668</v>
      </c>
      <c r="R77" s="54">
        <f>IF('Fixed data'!$G$19=FALSE,R64+R76,R64)</f>
        <v>-9.8624262818666666E-2</v>
      </c>
      <c r="S77" s="54">
        <f>IF('Fixed data'!$G$19=FALSE,S64+S76,S64)</f>
        <v>-9.693673809866668E-2</v>
      </c>
      <c r="T77" s="54">
        <f>IF('Fixed data'!$G$19=FALSE,T64+T76,T64)</f>
        <v>-9.5249213378666681E-2</v>
      </c>
      <c r="U77" s="54">
        <f>IF('Fixed data'!$G$19=FALSE,U64+U76,U64)</f>
        <v>-9.3561688658666681E-2</v>
      </c>
      <c r="V77" s="54">
        <f>IF('Fixed data'!$G$19=FALSE,V64+V76,V64)</f>
        <v>-9.1874163938666681E-2</v>
      </c>
      <c r="W77" s="54">
        <f>IF('Fixed data'!$G$19=FALSE,W64+W76,W64)</f>
        <v>-9.0186639218666695E-2</v>
      </c>
      <c r="X77" s="54">
        <f>IF('Fixed data'!$G$19=FALSE,X64+X76,X64)</f>
        <v>-8.8499114498666681E-2</v>
      </c>
      <c r="Y77" s="54">
        <f>IF('Fixed data'!$G$19=FALSE,Y64+Y76,Y64)</f>
        <v>-8.6811589778666709E-2</v>
      </c>
      <c r="Z77" s="54">
        <f>IF('Fixed data'!$G$19=FALSE,Z64+Z76,Z64)</f>
        <v>-8.5124065058666695E-2</v>
      </c>
      <c r="AA77" s="54">
        <f>IF('Fixed data'!$G$19=FALSE,AA64+AA76,AA64)</f>
        <v>-8.3436540338666695E-2</v>
      </c>
      <c r="AB77" s="54">
        <f>IF('Fixed data'!$G$19=FALSE,AB64+AB76,AB64)</f>
        <v>-8.1749015618666709E-2</v>
      </c>
      <c r="AC77" s="54">
        <f>IF('Fixed data'!$G$19=FALSE,AC64+AC76,AC64)</f>
        <v>-8.0061490898666696E-2</v>
      </c>
      <c r="AD77" s="54">
        <f>IF('Fixed data'!$G$19=FALSE,AD64+AD76,AD64)</f>
        <v>-7.8373966178666696E-2</v>
      </c>
      <c r="AE77" s="54">
        <f>IF('Fixed data'!$G$19=FALSE,AE64+AE76,AE64)</f>
        <v>-7.6686441458666682E-2</v>
      </c>
      <c r="AF77" s="54">
        <f>IF('Fixed data'!$G$19=FALSE,AF64+AF76,AF64)</f>
        <v>-7.4998916738666696E-2</v>
      </c>
      <c r="AG77" s="54">
        <f>IF('Fixed data'!$G$19=FALSE,AG64+AG76,AG64)</f>
        <v>-7.3311392018666682E-2</v>
      </c>
      <c r="AH77" s="54">
        <f>IF('Fixed data'!$G$19=FALSE,AH64+AH76,AH64)</f>
        <v>-7.1623867298666682E-2</v>
      </c>
      <c r="AI77" s="54">
        <f>IF('Fixed data'!$G$19=FALSE,AI64+AI76,AI64)</f>
        <v>-6.9936342578666683E-2</v>
      </c>
      <c r="AJ77" s="54">
        <f>IF('Fixed data'!$G$19=FALSE,AJ64+AJ76,AJ64)</f>
        <v>-6.8248817858666683E-2</v>
      </c>
      <c r="AK77" s="54">
        <f>IF('Fixed data'!$G$19=FALSE,AK64+AK76,AK64)</f>
        <v>-6.6561293138666683E-2</v>
      </c>
      <c r="AL77" s="54">
        <f>IF('Fixed data'!$G$19=FALSE,AL64+AL76,AL64)</f>
        <v>-6.4873768418666683E-2</v>
      </c>
      <c r="AM77" s="54">
        <f>IF('Fixed data'!$G$19=FALSE,AM64+AM76,AM64)</f>
        <v>-6.3186243698666683E-2</v>
      </c>
      <c r="AN77" s="54">
        <f>IF('Fixed data'!$G$19=FALSE,AN64+AN76,AN64)</f>
        <v>-6.1498718978666683E-2</v>
      </c>
      <c r="AO77" s="54">
        <f>IF('Fixed data'!$G$19=FALSE,AO64+AO76,AO64)</f>
        <v>-5.9811194258666676E-2</v>
      </c>
      <c r="AP77" s="54">
        <f>IF('Fixed data'!$G$19=FALSE,AP64+AP76,AP64)</f>
        <v>-5.8123669538666677E-2</v>
      </c>
      <c r="AQ77" s="54">
        <f>IF('Fixed data'!$G$19=FALSE,AQ64+AQ76,AQ64)</f>
        <v>-5.6436144818666684E-2</v>
      </c>
      <c r="AR77" s="54">
        <f>IF('Fixed data'!$G$19=FALSE,AR64+AR76,AR64)</f>
        <v>-5.4748620098666677E-2</v>
      </c>
      <c r="AS77" s="54">
        <f>IF('Fixed data'!$G$19=FALSE,AS64+AS76,AS64)</f>
        <v>-5.3061095378666684E-2</v>
      </c>
      <c r="AT77" s="54">
        <f>IF('Fixed data'!$G$19=FALSE,AT64+AT76,AT64)</f>
        <v>-5.1373570658666684E-2</v>
      </c>
      <c r="AU77" s="54">
        <f>IF('Fixed data'!$G$19=FALSE,AU64+AU76,AU64)</f>
        <v>-4.9686045938666684E-2</v>
      </c>
      <c r="AV77" s="54">
        <f>IF('Fixed data'!$G$19=FALSE,AV64+AV76,AV64)</f>
        <v>-4.7998521218666684E-2</v>
      </c>
      <c r="AW77" s="54">
        <f>IF('Fixed data'!$G$19=FALSE,AW64+AW76,AW64)</f>
        <v>-4.6310996498666684E-2</v>
      </c>
      <c r="AX77" s="54">
        <f>IF('Fixed data'!$G$19=FALSE,AX64+AX76,AX64)</f>
        <v>-4.4623471778666685E-2</v>
      </c>
      <c r="AY77" s="54">
        <f>IF('Fixed data'!$G$19=FALSE,AY64+AY76,AY64)</f>
        <v>-4.0942402610666687E-2</v>
      </c>
      <c r="AZ77" s="54">
        <f>IF('Fixed data'!$G$19=FALSE,AZ64+AZ76,AZ64)</f>
        <v>-3.7360004546666693E-2</v>
      </c>
      <c r="BA77" s="54">
        <f>IF('Fixed data'!$G$19=FALSE,BA64+BA76,BA64)</f>
        <v>-3.3876277586666691E-2</v>
      </c>
      <c r="BB77" s="54">
        <f>IF('Fixed data'!$G$19=FALSE,BB64+BB76,BB64)</f>
        <v>-3.0491221730666696E-2</v>
      </c>
      <c r="BC77" s="54">
        <f>IF('Fixed data'!$G$19=FALSE,BC64+BC76,BC64)</f>
        <v>-2.7204836978666692E-2</v>
      </c>
      <c r="BD77" s="54">
        <f>IF('Fixed data'!$G$19=FALSE,BD64+BD76,BD64)</f>
        <v>-2.401712333066669E-2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-2.4350241391304324E-2</v>
      </c>
      <c r="F80" s="55">
        <f t="shared" ref="F80:BD80" si="11">F77*F78</f>
        <v>-2.8057376425802999E-2</v>
      </c>
      <c r="G80" s="55">
        <f t="shared" si="11"/>
        <v>-3.2819192421302892E-2</v>
      </c>
      <c r="H80" s="55">
        <f t="shared" si="11"/>
        <v>-3.7140861071385207E-2</v>
      </c>
      <c r="I80" s="55">
        <f t="shared" si="11"/>
        <v>-4.1049527225377941E-2</v>
      </c>
      <c r="J80" s="55">
        <f t="shared" si="11"/>
        <v>-4.4500565647441932E-2</v>
      </c>
      <c r="K80" s="55">
        <f t="shared" si="11"/>
        <v>-8.9471186647201634E-2</v>
      </c>
      <c r="L80" s="55">
        <f t="shared" si="11"/>
        <v>-0.19149382849372598</v>
      </c>
      <c r="M80" s="55">
        <f t="shared" si="11"/>
        <v>-6.7339765896219192E-2</v>
      </c>
      <c r="N80" s="55">
        <f t="shared" si="11"/>
        <v>-7.4701867490843218E-2</v>
      </c>
      <c r="O80" s="55">
        <f t="shared" si="11"/>
        <v>-7.1019854558681081E-2</v>
      </c>
      <c r="P80" s="55">
        <f t="shared" si="11"/>
        <v>-6.7501441289763209E-2</v>
      </c>
      <c r="Q80" s="55">
        <f t="shared" si="11"/>
        <v>-6.4139773540692946E-2</v>
      </c>
      <c r="R80" s="55">
        <f t="shared" si="11"/>
        <v>-6.0928273648833013E-2</v>
      </c>
      <c r="S80" s="55">
        <f t="shared" si="11"/>
        <v>-5.7860629571183854E-2</v>
      </c>
      <c r="T80" s="55">
        <f t="shared" si="11"/>
        <v>-5.4930784441660302E-2</v>
      </c>
      <c r="U80" s="55">
        <f t="shared" si="11"/>
        <v>-5.2132926530890307E-2</v>
      </c>
      <c r="V80" s="55">
        <f t="shared" si="11"/>
        <v>-4.9461479593253171E-2</v>
      </c>
      <c r="W80" s="55">
        <f t="shared" si="11"/>
        <v>-4.6911093586448946E-2</v>
      </c>
      <c r="X80" s="55">
        <f t="shared" si="11"/>
        <v>-4.4476635749442106E-2</v>
      </c>
      <c r="Y80" s="55">
        <f t="shared" si="11"/>
        <v>-4.2153182025154612E-2</v>
      </c>
      <c r="Z80" s="55">
        <f t="shared" si="11"/>
        <v>-3.9936008814794192E-2</v>
      </c>
      <c r="AA80" s="55">
        <f t="shared" si="11"/>
        <v>-3.7820585051197807E-2</v>
      </c>
      <c r="AB80" s="55">
        <f t="shared" si="11"/>
        <v>-3.5802564579042954E-2</v>
      </c>
      <c r="AC80" s="55">
        <f t="shared" si="11"/>
        <v>-3.3877778830237425E-2</v>
      </c>
      <c r="AD80" s="55">
        <f t="shared" si="11"/>
        <v>-3.2042229783237432E-2</v>
      </c>
      <c r="AE80" s="55">
        <f t="shared" si="11"/>
        <v>-3.0292083195466925E-2</v>
      </c>
      <c r="AF80" s="55">
        <f t="shared" si="11"/>
        <v>-2.8623662098419204E-2</v>
      </c>
      <c r="AG80" s="55">
        <f t="shared" si="11"/>
        <v>-2.7033440545413734E-2</v>
      </c>
      <c r="AH80" s="55">
        <f t="shared" si="11"/>
        <v>-2.5518037602359184E-2</v>
      </c>
      <c r="AI80" s="55">
        <f t="shared" si="11"/>
        <v>-2.7973638011047793E-2</v>
      </c>
      <c r="AJ80" s="55">
        <f t="shared" si="11"/>
        <v>-2.6503543510588597E-2</v>
      </c>
      <c r="AK80" s="55">
        <f t="shared" si="11"/>
        <v>-2.509535452989416E-2</v>
      </c>
      <c r="AL80" s="55">
        <f t="shared" si="11"/>
        <v>-2.3746712056738027E-2</v>
      </c>
      <c r="AM80" s="55">
        <f t="shared" si="11"/>
        <v>-2.2455341980380971E-2</v>
      </c>
      <c r="AN80" s="55">
        <f t="shared" si="11"/>
        <v>-2.1219052147089051E-2</v>
      </c>
      <c r="AO80" s="55">
        <f t="shared" si="11"/>
        <v>-2.0035729515149849E-2</v>
      </c>
      <c r="AP80" s="55">
        <f t="shared" si="11"/>
        <v>-1.8903337406088832E-2</v>
      </c>
      <c r="AQ80" s="55">
        <f t="shared" si="11"/>
        <v>-1.7819912848895409E-2</v>
      </c>
      <c r="AR80" s="55">
        <f t="shared" si="11"/>
        <v>-1.6783564014172601E-2</v>
      </c>
      <c r="AS80" s="55">
        <f t="shared" si="11"/>
        <v>-1.5792467735224951E-2</v>
      </c>
      <c r="AT80" s="55">
        <f t="shared" si="11"/>
        <v>-1.4844867113197093E-2</v>
      </c>
      <c r="AU80" s="55">
        <f t="shared" si="11"/>
        <v>-1.3939069203469755E-2</v>
      </c>
      <c r="AV80" s="55">
        <f t="shared" si="11"/>
        <v>-1.307344278061137E-2</v>
      </c>
      <c r="AW80" s="55">
        <f t="shared" si="11"/>
        <v>-1.2246416179272E-2</v>
      </c>
      <c r="AX80" s="55">
        <f t="shared" si="11"/>
        <v>-1.1456475208491799E-2</v>
      </c>
      <c r="AY80" s="55">
        <f t="shared" si="11"/>
        <v>-1.020525270994301E-2</v>
      </c>
      <c r="AZ80" s="55">
        <f t="shared" si="11"/>
        <v>-9.0410763037406579E-3</v>
      </c>
      <c r="BA80" s="55">
        <f t="shared" si="11"/>
        <v>-7.9592413170748826E-3</v>
      </c>
      <c r="BB80" s="55">
        <f t="shared" si="11"/>
        <v>-6.9552635482042682E-3</v>
      </c>
      <c r="BC80" s="55">
        <f t="shared" si="11"/>
        <v>-6.0248698246213326E-3</v>
      </c>
      <c r="BD80" s="55">
        <f t="shared" si="11"/>
        <v>-5.1639889413787809E-3</v>
      </c>
    </row>
    <row r="81" spans="1:56" x14ac:dyDescent="0.3">
      <c r="A81" s="74"/>
      <c r="B81" s="15" t="s">
        <v>18</v>
      </c>
      <c r="C81" s="15"/>
      <c r="D81" s="14" t="s">
        <v>40</v>
      </c>
      <c r="E81" s="56">
        <f>+E80</f>
        <v>-2.4350241391304324E-2</v>
      </c>
      <c r="F81" s="56">
        <f t="shared" ref="F81:BD81" si="12">+E81+F80</f>
        <v>-5.2407617817107323E-2</v>
      </c>
      <c r="G81" s="56">
        <f t="shared" si="12"/>
        <v>-8.5226810238410222E-2</v>
      </c>
      <c r="H81" s="56">
        <f t="shared" si="12"/>
        <v>-0.12236767130979542</v>
      </c>
      <c r="I81" s="56">
        <f t="shared" si="12"/>
        <v>-0.16341719853517336</v>
      </c>
      <c r="J81" s="56">
        <f t="shared" si="12"/>
        <v>-0.20791776418261529</v>
      </c>
      <c r="K81" s="56">
        <f t="shared" si="12"/>
        <v>-0.29738895082981692</v>
      </c>
      <c r="L81" s="56">
        <f t="shared" si="12"/>
        <v>-0.4888827793235429</v>
      </c>
      <c r="M81" s="56">
        <f t="shared" si="12"/>
        <v>-0.55622254521976211</v>
      </c>
      <c r="N81" s="56">
        <f t="shared" si="12"/>
        <v>-0.63092441271060529</v>
      </c>
      <c r="O81" s="56">
        <f t="shared" si="12"/>
        <v>-0.70194426726928638</v>
      </c>
      <c r="P81" s="56">
        <f t="shared" si="12"/>
        <v>-0.76944570855904959</v>
      </c>
      <c r="Q81" s="56">
        <f t="shared" si="12"/>
        <v>-0.83358548209974259</v>
      </c>
      <c r="R81" s="56">
        <f t="shared" si="12"/>
        <v>-0.89451375574857561</v>
      </c>
      <c r="S81" s="56">
        <f t="shared" si="12"/>
        <v>-0.95237438531975949</v>
      </c>
      <c r="T81" s="56">
        <f t="shared" si="12"/>
        <v>-1.0073051697614197</v>
      </c>
      <c r="U81" s="56">
        <f t="shared" si="12"/>
        <v>-1.05943809629231</v>
      </c>
      <c r="V81" s="56">
        <f t="shared" si="12"/>
        <v>-1.1088995758855631</v>
      </c>
      <c r="W81" s="56">
        <f t="shared" si="12"/>
        <v>-1.1558106694720121</v>
      </c>
      <c r="X81" s="56">
        <f t="shared" si="12"/>
        <v>-1.2002873052214542</v>
      </c>
      <c r="Y81" s="56">
        <f t="shared" si="12"/>
        <v>-1.2424404872466088</v>
      </c>
      <c r="Z81" s="56">
        <f t="shared" si="12"/>
        <v>-1.282376496061403</v>
      </c>
      <c r="AA81" s="56">
        <f t="shared" si="12"/>
        <v>-1.3201970811126009</v>
      </c>
      <c r="AB81" s="56">
        <f t="shared" si="12"/>
        <v>-1.3559996456916439</v>
      </c>
      <c r="AC81" s="56">
        <f t="shared" si="12"/>
        <v>-1.3898774245218812</v>
      </c>
      <c r="AD81" s="56">
        <f t="shared" si="12"/>
        <v>-1.4219196543051187</v>
      </c>
      <c r="AE81" s="56">
        <f t="shared" si="12"/>
        <v>-1.4522117375005856</v>
      </c>
      <c r="AF81" s="56">
        <f t="shared" si="12"/>
        <v>-1.4808353995990049</v>
      </c>
      <c r="AG81" s="56">
        <f t="shared" si="12"/>
        <v>-1.5078688401444187</v>
      </c>
      <c r="AH81" s="56">
        <f t="shared" si="12"/>
        <v>-1.5333868777467778</v>
      </c>
      <c r="AI81" s="56">
        <f t="shared" si="12"/>
        <v>-1.5613605157578256</v>
      </c>
      <c r="AJ81" s="56">
        <f t="shared" si="12"/>
        <v>-1.5878640592684143</v>
      </c>
      <c r="AK81" s="56">
        <f t="shared" si="12"/>
        <v>-1.6129594137983085</v>
      </c>
      <c r="AL81" s="56">
        <f t="shared" si="12"/>
        <v>-1.6367061258550466</v>
      </c>
      <c r="AM81" s="56">
        <f t="shared" si="12"/>
        <v>-1.6591614678354276</v>
      </c>
      <c r="AN81" s="56">
        <f t="shared" si="12"/>
        <v>-1.6803805199825166</v>
      </c>
      <c r="AO81" s="56">
        <f t="shared" si="12"/>
        <v>-1.7004162494976665</v>
      </c>
      <c r="AP81" s="56">
        <f t="shared" si="12"/>
        <v>-1.7193195869037552</v>
      </c>
      <c r="AQ81" s="56">
        <f t="shared" si="12"/>
        <v>-1.7371394997526506</v>
      </c>
      <c r="AR81" s="56">
        <f t="shared" si="12"/>
        <v>-1.7539230637668233</v>
      </c>
      <c r="AS81" s="56">
        <f t="shared" si="12"/>
        <v>-1.7697155315020483</v>
      </c>
      <c r="AT81" s="56">
        <f t="shared" si="12"/>
        <v>-1.7845603986152454</v>
      </c>
      <c r="AU81" s="56">
        <f t="shared" si="12"/>
        <v>-1.7984994678187152</v>
      </c>
      <c r="AV81" s="56">
        <f t="shared" si="12"/>
        <v>-1.8115729105993266</v>
      </c>
      <c r="AW81" s="56">
        <f t="shared" si="12"/>
        <v>-1.8238193267785985</v>
      </c>
      <c r="AX81" s="56">
        <f t="shared" si="12"/>
        <v>-1.8352758019870903</v>
      </c>
      <c r="AY81" s="56">
        <f t="shared" si="12"/>
        <v>-1.8454810546970333</v>
      </c>
      <c r="AZ81" s="56">
        <f t="shared" si="12"/>
        <v>-1.854522131000774</v>
      </c>
      <c r="BA81" s="56">
        <f t="shared" si="12"/>
        <v>-1.8624813723178488</v>
      </c>
      <c r="BB81" s="56">
        <f t="shared" si="12"/>
        <v>-1.869436635866053</v>
      </c>
      <c r="BC81" s="56">
        <f t="shared" si="12"/>
        <v>-1.8754615056906743</v>
      </c>
      <c r="BD81" s="56">
        <f t="shared" si="12"/>
        <v>-1.8806254946320531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Volumes'!E$27+'[2]ED1 Asset Replacement Volumes'!E$47</f>
        <v>30.296446537500007</v>
      </c>
      <c r="G86" s="33">
        <f>'[2]ED1 Asset Replacement Volumes'!F$27+'[2]ED1 Asset Replacement Volumes'!F$47</f>
        <v>30.296446537500007</v>
      </c>
      <c r="H86" s="33">
        <f>'[2]ED1 Asset Replacement Volumes'!G$27+'[2]ED1 Asset Replacement Volumes'!G$47</f>
        <v>30.296446537500007</v>
      </c>
      <c r="I86" s="33">
        <f>'[2]ED1 Asset Replacement Volumes'!H$27+'[2]ED1 Asset Replacement Volumes'!H$47</f>
        <v>30.296446537500007</v>
      </c>
      <c r="J86" s="33">
        <f>'[2]ED1 Asset Replacement Volumes'!I$27+'[2]ED1 Asset Replacement Volumes'!I$47</f>
        <v>30.296446537500007</v>
      </c>
      <c r="K86" s="33">
        <f>'[2]ED1 Asset Replacement Volumes'!J$27+'[2]ED1 Asset Replacement Volumes'!J$47</f>
        <v>30.296446537500007</v>
      </c>
      <c r="L86" s="33">
        <f>'[2]ED1 Asset Replacement Volumes'!K$27+'[2]ED1 Asset Replacement Volumes'!K$47</f>
        <v>94.29169815000003</v>
      </c>
      <c r="M86" s="33">
        <f>'[2]ED1 Asset Replacement Volumes'!L$27+'[2]ED1 Asset Replacement Volumes'!L$47</f>
        <v>241.79537216250006</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14.795315111257938</v>
      </c>
      <c r="G87" s="144">
        <f>G86*'Fixed data'!J$12</f>
        <v>14.356152970473607</v>
      </c>
      <c r="H87" s="144">
        <f>H86*'Fixed data'!K$12</f>
        <v>13.916990829689276</v>
      </c>
      <c r="I87" s="144">
        <f>I86*'Fixed data'!L$12</f>
        <v>13.477828688904944</v>
      </c>
      <c r="J87" s="144">
        <f>J86*'Fixed data'!M$12</f>
        <v>13.038666548120613</v>
      </c>
      <c r="K87" s="144">
        <f>K86*'Fixed data'!N$12</f>
        <v>12.599504407336282</v>
      </c>
      <c r="L87" s="144">
        <f>L86*'Fixed data'!O$12</f>
        <v>37.846660365899801</v>
      </c>
      <c r="M87" s="144">
        <f>M86*'Fixed data'!P$12</f>
        <v>93.546518968344543</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2" sqref="C22"/>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ht="30" x14ac:dyDescent="0.25">
      <c r="A5" s="182" t="s">
        <v>11</v>
      </c>
      <c r="B5" s="132" t="s">
        <v>160</v>
      </c>
      <c r="C5" s="135" t="s">
        <v>347</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341</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350</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H91" sqref="H9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-0.80105277886383031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-1.0800083596080097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-1.2654998904694261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-1.4542641044775733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Volumes'!R$20-'[2]ED1 Asset Replacement Volumes'!R$40</f>
        <v>-2.0446295999999999</v>
      </c>
      <c r="F13" s="62">
        <f>'Baseline scenario'!F7-'[2]ED1 Asset Replacement Volumes'!S$20-'[2]ED1 Asset Replacement Volumes'!S$40</f>
        <v>-2.0242296</v>
      </c>
      <c r="G13" s="62">
        <f>'Baseline scenario'!G7-'[2]ED1 Asset Replacement Volumes'!T$20-'[2]ED1 Asset Replacement Volumes'!T$40</f>
        <v>-2.0057296</v>
      </c>
      <c r="H13" s="62">
        <f>'Baseline scenario'!H7-'[2]ED1 Asset Replacement Volumes'!U$20-'[2]ED1 Asset Replacement Volumes'!U$40</f>
        <v>-1.9842296000000001</v>
      </c>
      <c r="I13" s="62">
        <f>'Baseline scenario'!I7-'[2]ED1 Asset Replacement Volumes'!V$20-'[2]ED1 Asset Replacement Volumes'!V$40</f>
        <v>-1.9641296000000001</v>
      </c>
      <c r="J13" s="62">
        <f>'Baseline scenario'!J7-'[2]ED1 Asset Replacement Volumes'!W$20-'[2]ED1 Asset Replacement Volumes'!W$40</f>
        <v>-1.9425296000000001</v>
      </c>
      <c r="K13" s="62">
        <f>'Baseline scenario'!K7-'[2]ED1 Asset Replacement Volumes'!X$20-'[2]ED1 Asset Replacement Volumes'!X$40</f>
        <v>-2.1166519999999998</v>
      </c>
      <c r="L13" s="62">
        <f>'Baseline scenario'!L7-'[2]ED1 Asset Replacement Volumes'!Y$20-'[2]ED1 Asset Replacement Volumes'!Y$40</f>
        <v>-2.5440984000000002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-2.0446295999999999</v>
      </c>
      <c r="F18" s="59">
        <f t="shared" ref="F18:AW18" si="0">SUM(F13:F17)</f>
        <v>-2.0242296</v>
      </c>
      <c r="G18" s="59">
        <f t="shared" si="0"/>
        <v>-2.0057296</v>
      </c>
      <c r="H18" s="59">
        <f t="shared" si="0"/>
        <v>-1.9842296000000001</v>
      </c>
      <c r="I18" s="59">
        <f t="shared" si="0"/>
        <v>-1.9641296000000001</v>
      </c>
      <c r="J18" s="59">
        <f t="shared" si="0"/>
        <v>-1.9425296000000001</v>
      </c>
      <c r="K18" s="59">
        <f t="shared" si="0"/>
        <v>-2.1166519999999998</v>
      </c>
      <c r="L18" s="59">
        <f t="shared" si="0"/>
        <v>-2.5440984000000002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1.9527000000000001</v>
      </c>
      <c r="F19" s="33">
        <f>-'Baseline scenario'!F7</f>
        <v>1.9322999999999999</v>
      </c>
      <c r="G19" s="33">
        <f>-'Baseline scenario'!G7</f>
        <v>1.9137999999999999</v>
      </c>
      <c r="H19" s="33">
        <f>-'Baseline scenario'!H7</f>
        <v>1.8923000000000001</v>
      </c>
      <c r="I19" s="33">
        <f>-'Baseline scenario'!I7</f>
        <v>1.8722000000000001</v>
      </c>
      <c r="J19" s="33">
        <f>-'Baseline scenario'!J7</f>
        <v>1.8506</v>
      </c>
      <c r="K19" s="33">
        <f>-'Baseline scenario'!K7</f>
        <v>1.8304</v>
      </c>
      <c r="L19" s="33">
        <f>-'Baseline scenario'!L7</f>
        <v>1.8097000000000001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1.9527000000000001</v>
      </c>
      <c r="F25" s="67">
        <f t="shared" ref="F25:BD25" si="1">SUM(F19:F24)</f>
        <v>1.9322999999999999</v>
      </c>
      <c r="G25" s="67">
        <f t="shared" si="1"/>
        <v>1.9137999999999999</v>
      </c>
      <c r="H25" s="67">
        <f t="shared" si="1"/>
        <v>1.8923000000000001</v>
      </c>
      <c r="I25" s="67">
        <f t="shared" si="1"/>
        <v>1.8722000000000001</v>
      </c>
      <c r="J25" s="67">
        <f t="shared" si="1"/>
        <v>1.8506</v>
      </c>
      <c r="K25" s="67">
        <f t="shared" si="1"/>
        <v>1.8304</v>
      </c>
      <c r="L25" s="67">
        <f t="shared" si="1"/>
        <v>1.8097000000000001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-9.1929599999999834E-2</v>
      </c>
      <c r="F26" s="59">
        <f t="shared" ref="F26:BD26" si="2">F18+F25</f>
        <v>-9.1929600000000056E-2</v>
      </c>
      <c r="G26" s="59">
        <f t="shared" si="2"/>
        <v>-9.1929600000000056E-2</v>
      </c>
      <c r="H26" s="59">
        <f t="shared" si="2"/>
        <v>-9.1929600000000056E-2</v>
      </c>
      <c r="I26" s="59">
        <f t="shared" si="2"/>
        <v>-9.1929600000000056E-2</v>
      </c>
      <c r="J26" s="59">
        <f t="shared" si="2"/>
        <v>-9.1929600000000056E-2</v>
      </c>
      <c r="K26" s="59">
        <f t="shared" si="2"/>
        <v>-0.28625199999999973</v>
      </c>
      <c r="L26" s="59">
        <f t="shared" si="2"/>
        <v>-0.73439840000000012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-7.3543679999999875E-2</v>
      </c>
      <c r="F28" s="34">
        <f t="shared" ref="F28:AW28" si="4">F26*F27</f>
        <v>-7.3543680000000042E-2</v>
      </c>
      <c r="G28" s="34">
        <f t="shared" si="4"/>
        <v>-7.3543680000000042E-2</v>
      </c>
      <c r="H28" s="34">
        <f t="shared" si="4"/>
        <v>-7.3543680000000042E-2</v>
      </c>
      <c r="I28" s="34">
        <f t="shared" si="4"/>
        <v>-7.3543680000000042E-2</v>
      </c>
      <c r="J28" s="34">
        <f t="shared" si="4"/>
        <v>-7.3543680000000042E-2</v>
      </c>
      <c r="K28" s="34">
        <f t="shared" si="4"/>
        <v>-0.22900159999999981</v>
      </c>
      <c r="L28" s="34">
        <f t="shared" si="4"/>
        <v>-0.58751872000000016</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-1.8385919999999958E-2</v>
      </c>
      <c r="F29" s="34">
        <f t="shared" ref="F29:AW29" si="5">F26-F28</f>
        <v>-1.8385920000000014E-2</v>
      </c>
      <c r="G29" s="34">
        <f t="shared" si="5"/>
        <v>-1.8385920000000014E-2</v>
      </c>
      <c r="H29" s="34">
        <f t="shared" si="5"/>
        <v>-1.8385920000000014E-2</v>
      </c>
      <c r="I29" s="34">
        <f t="shared" si="5"/>
        <v>-1.8385920000000014E-2</v>
      </c>
      <c r="J29" s="34">
        <f t="shared" si="5"/>
        <v>-1.8385920000000014E-2</v>
      </c>
      <c r="K29" s="34">
        <f t="shared" si="5"/>
        <v>-5.7250399999999924E-2</v>
      </c>
      <c r="L29" s="34">
        <f t="shared" si="5"/>
        <v>-0.14687967999999996</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-1.6343039999999972E-3</v>
      </c>
      <c r="G30" s="34">
        <f>$E$28/'Fixed data'!$C$7</f>
        <v>-1.6343039999999972E-3</v>
      </c>
      <c r="H30" s="34">
        <f>$E$28/'Fixed data'!$C$7</f>
        <v>-1.6343039999999972E-3</v>
      </c>
      <c r="I30" s="34">
        <f>$E$28/'Fixed data'!$C$7</f>
        <v>-1.6343039999999972E-3</v>
      </c>
      <c r="J30" s="34">
        <f>$E$28/'Fixed data'!$C$7</f>
        <v>-1.6343039999999972E-3</v>
      </c>
      <c r="K30" s="34">
        <f>$E$28/'Fixed data'!$C$7</f>
        <v>-1.6343039999999972E-3</v>
      </c>
      <c r="L30" s="34">
        <f>$E$28/'Fixed data'!$C$7</f>
        <v>-1.6343039999999972E-3</v>
      </c>
      <c r="M30" s="34">
        <f>$E$28/'Fixed data'!$C$7</f>
        <v>-1.6343039999999972E-3</v>
      </c>
      <c r="N30" s="34">
        <f>$E$28/'Fixed data'!$C$7</f>
        <v>-1.6343039999999972E-3</v>
      </c>
      <c r="O30" s="34">
        <f>$E$28/'Fixed data'!$C$7</f>
        <v>-1.6343039999999972E-3</v>
      </c>
      <c r="P30" s="34">
        <f>$E$28/'Fixed data'!$C$7</f>
        <v>-1.6343039999999972E-3</v>
      </c>
      <c r="Q30" s="34">
        <f>$E$28/'Fixed data'!$C$7</f>
        <v>-1.6343039999999972E-3</v>
      </c>
      <c r="R30" s="34">
        <f>$E$28/'Fixed data'!$C$7</f>
        <v>-1.6343039999999972E-3</v>
      </c>
      <c r="S30" s="34">
        <f>$E$28/'Fixed data'!$C$7</f>
        <v>-1.6343039999999972E-3</v>
      </c>
      <c r="T30" s="34">
        <f>$E$28/'Fixed data'!$C$7</f>
        <v>-1.6343039999999972E-3</v>
      </c>
      <c r="U30" s="34">
        <f>$E$28/'Fixed data'!$C$7</f>
        <v>-1.6343039999999972E-3</v>
      </c>
      <c r="V30" s="34">
        <f>$E$28/'Fixed data'!$C$7</f>
        <v>-1.6343039999999972E-3</v>
      </c>
      <c r="W30" s="34">
        <f>$E$28/'Fixed data'!$C$7</f>
        <v>-1.6343039999999972E-3</v>
      </c>
      <c r="X30" s="34">
        <f>$E$28/'Fixed data'!$C$7</f>
        <v>-1.6343039999999972E-3</v>
      </c>
      <c r="Y30" s="34">
        <f>$E$28/'Fixed data'!$C$7</f>
        <v>-1.6343039999999972E-3</v>
      </c>
      <c r="Z30" s="34">
        <f>$E$28/'Fixed data'!$C$7</f>
        <v>-1.6343039999999972E-3</v>
      </c>
      <c r="AA30" s="34">
        <f>$E$28/'Fixed data'!$C$7</f>
        <v>-1.6343039999999972E-3</v>
      </c>
      <c r="AB30" s="34">
        <f>$E$28/'Fixed data'!$C$7</f>
        <v>-1.6343039999999972E-3</v>
      </c>
      <c r="AC30" s="34">
        <f>$E$28/'Fixed data'!$C$7</f>
        <v>-1.6343039999999972E-3</v>
      </c>
      <c r="AD30" s="34">
        <f>$E$28/'Fixed data'!$C$7</f>
        <v>-1.6343039999999972E-3</v>
      </c>
      <c r="AE30" s="34">
        <f>$E$28/'Fixed data'!$C$7</f>
        <v>-1.6343039999999972E-3</v>
      </c>
      <c r="AF30" s="34">
        <f>$E$28/'Fixed data'!$C$7</f>
        <v>-1.6343039999999972E-3</v>
      </c>
      <c r="AG30" s="34">
        <f>$E$28/'Fixed data'!$C$7</f>
        <v>-1.6343039999999972E-3</v>
      </c>
      <c r="AH30" s="34">
        <f>$E$28/'Fixed data'!$C$7</f>
        <v>-1.6343039999999972E-3</v>
      </c>
      <c r="AI30" s="34">
        <f>$E$28/'Fixed data'!$C$7</f>
        <v>-1.6343039999999972E-3</v>
      </c>
      <c r="AJ30" s="34">
        <f>$E$28/'Fixed data'!$C$7</f>
        <v>-1.6343039999999972E-3</v>
      </c>
      <c r="AK30" s="34">
        <f>$E$28/'Fixed data'!$C$7</f>
        <v>-1.6343039999999972E-3</v>
      </c>
      <c r="AL30" s="34">
        <f>$E$28/'Fixed data'!$C$7</f>
        <v>-1.6343039999999972E-3</v>
      </c>
      <c r="AM30" s="34">
        <f>$E$28/'Fixed data'!$C$7</f>
        <v>-1.6343039999999972E-3</v>
      </c>
      <c r="AN30" s="34">
        <f>$E$28/'Fixed data'!$C$7</f>
        <v>-1.6343039999999972E-3</v>
      </c>
      <c r="AO30" s="34">
        <f>$E$28/'Fixed data'!$C$7</f>
        <v>-1.6343039999999972E-3</v>
      </c>
      <c r="AP30" s="34">
        <f>$E$28/'Fixed data'!$C$7</f>
        <v>-1.6343039999999972E-3</v>
      </c>
      <c r="AQ30" s="34">
        <f>$E$28/'Fixed data'!$C$7</f>
        <v>-1.6343039999999972E-3</v>
      </c>
      <c r="AR30" s="34">
        <f>$E$28/'Fixed data'!$C$7</f>
        <v>-1.6343039999999972E-3</v>
      </c>
      <c r="AS30" s="34">
        <f>$E$28/'Fixed data'!$C$7</f>
        <v>-1.6343039999999972E-3</v>
      </c>
      <c r="AT30" s="34">
        <f>$E$28/'Fixed data'!$C$7</f>
        <v>-1.6343039999999972E-3</v>
      </c>
      <c r="AU30" s="34">
        <f>$E$28/'Fixed data'!$C$7</f>
        <v>-1.6343039999999972E-3</v>
      </c>
      <c r="AV30" s="34">
        <f>$E$28/'Fixed data'!$C$7</f>
        <v>-1.6343039999999972E-3</v>
      </c>
      <c r="AW30" s="34">
        <f>$E$28/'Fixed data'!$C$7</f>
        <v>-1.6343039999999972E-3</v>
      </c>
      <c r="AX30" s="34">
        <f>$E$28/'Fixed data'!$C$7</f>
        <v>-1.6343039999999972E-3</v>
      </c>
      <c r="AY30" s="34"/>
      <c r="AZ30" s="34"/>
      <c r="BA30" s="34"/>
      <c r="BB30" s="34"/>
      <c r="BC30" s="34"/>
      <c r="BD30" s="34"/>
    </row>
    <row r="31" spans="1:56" ht="16.5" hidden="1" customHeight="1" outlineLevel="1" x14ac:dyDescent="0.35">
      <c r="A31" s="115"/>
      <c r="B31" s="9" t="s">
        <v>2</v>
      </c>
      <c r="C31" s="11" t="s">
        <v>54</v>
      </c>
      <c r="D31" s="9" t="s">
        <v>40</v>
      </c>
      <c r="F31" s="34"/>
      <c r="G31" s="34">
        <f>$F$28/'Fixed data'!$C$7</f>
        <v>-1.6343040000000009E-3</v>
      </c>
      <c r="H31" s="34">
        <f>$F$28/'Fixed data'!$C$7</f>
        <v>-1.6343040000000009E-3</v>
      </c>
      <c r="I31" s="34">
        <f>$F$28/'Fixed data'!$C$7</f>
        <v>-1.6343040000000009E-3</v>
      </c>
      <c r="J31" s="34">
        <f>$F$28/'Fixed data'!$C$7</f>
        <v>-1.6343040000000009E-3</v>
      </c>
      <c r="K31" s="34">
        <f>$F$28/'Fixed data'!$C$7</f>
        <v>-1.6343040000000009E-3</v>
      </c>
      <c r="L31" s="34">
        <f>$F$28/'Fixed data'!$C$7</f>
        <v>-1.6343040000000009E-3</v>
      </c>
      <c r="M31" s="34">
        <f>$F$28/'Fixed data'!$C$7</f>
        <v>-1.6343040000000009E-3</v>
      </c>
      <c r="N31" s="34">
        <f>$F$28/'Fixed data'!$C$7</f>
        <v>-1.6343040000000009E-3</v>
      </c>
      <c r="O31" s="34">
        <f>$F$28/'Fixed data'!$C$7</f>
        <v>-1.6343040000000009E-3</v>
      </c>
      <c r="P31" s="34">
        <f>$F$28/'Fixed data'!$C$7</f>
        <v>-1.6343040000000009E-3</v>
      </c>
      <c r="Q31" s="34">
        <f>$F$28/'Fixed data'!$C$7</f>
        <v>-1.6343040000000009E-3</v>
      </c>
      <c r="R31" s="34">
        <f>$F$28/'Fixed data'!$C$7</f>
        <v>-1.6343040000000009E-3</v>
      </c>
      <c r="S31" s="34">
        <f>$F$28/'Fixed data'!$C$7</f>
        <v>-1.6343040000000009E-3</v>
      </c>
      <c r="T31" s="34">
        <f>$F$28/'Fixed data'!$C$7</f>
        <v>-1.6343040000000009E-3</v>
      </c>
      <c r="U31" s="34">
        <f>$F$28/'Fixed data'!$C$7</f>
        <v>-1.6343040000000009E-3</v>
      </c>
      <c r="V31" s="34">
        <f>$F$28/'Fixed data'!$C$7</f>
        <v>-1.6343040000000009E-3</v>
      </c>
      <c r="W31" s="34">
        <f>$F$28/'Fixed data'!$C$7</f>
        <v>-1.6343040000000009E-3</v>
      </c>
      <c r="X31" s="34">
        <f>$F$28/'Fixed data'!$C$7</f>
        <v>-1.6343040000000009E-3</v>
      </c>
      <c r="Y31" s="34">
        <f>$F$28/'Fixed data'!$C$7</f>
        <v>-1.6343040000000009E-3</v>
      </c>
      <c r="Z31" s="34">
        <f>$F$28/'Fixed data'!$C$7</f>
        <v>-1.6343040000000009E-3</v>
      </c>
      <c r="AA31" s="34">
        <f>$F$28/'Fixed data'!$C$7</f>
        <v>-1.6343040000000009E-3</v>
      </c>
      <c r="AB31" s="34">
        <f>$F$28/'Fixed data'!$C$7</f>
        <v>-1.6343040000000009E-3</v>
      </c>
      <c r="AC31" s="34">
        <f>$F$28/'Fixed data'!$C$7</f>
        <v>-1.6343040000000009E-3</v>
      </c>
      <c r="AD31" s="34">
        <f>$F$28/'Fixed data'!$C$7</f>
        <v>-1.6343040000000009E-3</v>
      </c>
      <c r="AE31" s="34">
        <f>$F$28/'Fixed data'!$C$7</f>
        <v>-1.6343040000000009E-3</v>
      </c>
      <c r="AF31" s="34">
        <f>$F$28/'Fixed data'!$C$7</f>
        <v>-1.6343040000000009E-3</v>
      </c>
      <c r="AG31" s="34">
        <f>$F$28/'Fixed data'!$C$7</f>
        <v>-1.6343040000000009E-3</v>
      </c>
      <c r="AH31" s="34">
        <f>$F$28/'Fixed data'!$C$7</f>
        <v>-1.6343040000000009E-3</v>
      </c>
      <c r="AI31" s="34">
        <f>$F$28/'Fixed data'!$C$7</f>
        <v>-1.6343040000000009E-3</v>
      </c>
      <c r="AJ31" s="34">
        <f>$F$28/'Fixed data'!$C$7</f>
        <v>-1.6343040000000009E-3</v>
      </c>
      <c r="AK31" s="34">
        <f>$F$28/'Fixed data'!$C$7</f>
        <v>-1.6343040000000009E-3</v>
      </c>
      <c r="AL31" s="34">
        <f>$F$28/'Fixed data'!$C$7</f>
        <v>-1.6343040000000009E-3</v>
      </c>
      <c r="AM31" s="34">
        <f>$F$28/'Fixed data'!$C$7</f>
        <v>-1.6343040000000009E-3</v>
      </c>
      <c r="AN31" s="34">
        <f>$F$28/'Fixed data'!$C$7</f>
        <v>-1.6343040000000009E-3</v>
      </c>
      <c r="AO31" s="34">
        <f>$F$28/'Fixed data'!$C$7</f>
        <v>-1.6343040000000009E-3</v>
      </c>
      <c r="AP31" s="34">
        <f>$F$28/'Fixed data'!$C$7</f>
        <v>-1.6343040000000009E-3</v>
      </c>
      <c r="AQ31" s="34">
        <f>$F$28/'Fixed data'!$C$7</f>
        <v>-1.6343040000000009E-3</v>
      </c>
      <c r="AR31" s="34">
        <f>$F$28/'Fixed data'!$C$7</f>
        <v>-1.6343040000000009E-3</v>
      </c>
      <c r="AS31" s="34">
        <f>$F$28/'Fixed data'!$C$7</f>
        <v>-1.6343040000000009E-3</v>
      </c>
      <c r="AT31" s="34">
        <f>$F$28/'Fixed data'!$C$7</f>
        <v>-1.6343040000000009E-3</v>
      </c>
      <c r="AU31" s="34">
        <f>$F$28/'Fixed data'!$C$7</f>
        <v>-1.6343040000000009E-3</v>
      </c>
      <c r="AV31" s="34">
        <f>$F$28/'Fixed data'!$C$7</f>
        <v>-1.6343040000000009E-3</v>
      </c>
      <c r="AW31" s="34">
        <f>$F$28/'Fixed data'!$C$7</f>
        <v>-1.6343040000000009E-3</v>
      </c>
      <c r="AX31" s="34">
        <f>$F$28/'Fixed data'!$C$7</f>
        <v>-1.6343040000000009E-3</v>
      </c>
      <c r="AY31" s="34">
        <f>$F$28/'Fixed data'!$C$7</f>
        <v>-1.6343040000000009E-3</v>
      </c>
      <c r="AZ31" s="34"/>
      <c r="BA31" s="34"/>
      <c r="BB31" s="34"/>
      <c r="BC31" s="34"/>
      <c r="BD31" s="34"/>
    </row>
    <row r="32" spans="1:56" ht="16.5" hidden="1" customHeight="1" outlineLevel="1" x14ac:dyDescent="0.35">
      <c r="A32" s="115"/>
      <c r="B32" s="9" t="s">
        <v>3</v>
      </c>
      <c r="C32" s="11" t="s">
        <v>55</v>
      </c>
      <c r="D32" s="9" t="s">
        <v>40</v>
      </c>
      <c r="F32" s="34"/>
      <c r="G32" s="34"/>
      <c r="H32" s="34">
        <f>$G$28/'Fixed data'!$C$7</f>
        <v>-1.6343040000000009E-3</v>
      </c>
      <c r="I32" s="34">
        <f>$G$28/'Fixed data'!$C$7</f>
        <v>-1.6343040000000009E-3</v>
      </c>
      <c r="J32" s="34">
        <f>$G$28/'Fixed data'!$C$7</f>
        <v>-1.6343040000000009E-3</v>
      </c>
      <c r="K32" s="34">
        <f>$G$28/'Fixed data'!$C$7</f>
        <v>-1.6343040000000009E-3</v>
      </c>
      <c r="L32" s="34">
        <f>$G$28/'Fixed data'!$C$7</f>
        <v>-1.6343040000000009E-3</v>
      </c>
      <c r="M32" s="34">
        <f>$G$28/'Fixed data'!$C$7</f>
        <v>-1.6343040000000009E-3</v>
      </c>
      <c r="N32" s="34">
        <f>$G$28/'Fixed data'!$C$7</f>
        <v>-1.6343040000000009E-3</v>
      </c>
      <c r="O32" s="34">
        <f>$G$28/'Fixed data'!$C$7</f>
        <v>-1.6343040000000009E-3</v>
      </c>
      <c r="P32" s="34">
        <f>$G$28/'Fixed data'!$C$7</f>
        <v>-1.6343040000000009E-3</v>
      </c>
      <c r="Q32" s="34">
        <f>$G$28/'Fixed data'!$C$7</f>
        <v>-1.6343040000000009E-3</v>
      </c>
      <c r="R32" s="34">
        <f>$G$28/'Fixed data'!$C$7</f>
        <v>-1.6343040000000009E-3</v>
      </c>
      <c r="S32" s="34">
        <f>$G$28/'Fixed data'!$C$7</f>
        <v>-1.6343040000000009E-3</v>
      </c>
      <c r="T32" s="34">
        <f>$G$28/'Fixed data'!$C$7</f>
        <v>-1.6343040000000009E-3</v>
      </c>
      <c r="U32" s="34">
        <f>$G$28/'Fixed data'!$C$7</f>
        <v>-1.6343040000000009E-3</v>
      </c>
      <c r="V32" s="34">
        <f>$G$28/'Fixed data'!$C$7</f>
        <v>-1.6343040000000009E-3</v>
      </c>
      <c r="W32" s="34">
        <f>$G$28/'Fixed data'!$C$7</f>
        <v>-1.6343040000000009E-3</v>
      </c>
      <c r="X32" s="34">
        <f>$G$28/'Fixed data'!$C$7</f>
        <v>-1.6343040000000009E-3</v>
      </c>
      <c r="Y32" s="34">
        <f>$G$28/'Fixed data'!$C$7</f>
        <v>-1.6343040000000009E-3</v>
      </c>
      <c r="Z32" s="34">
        <f>$G$28/'Fixed data'!$C$7</f>
        <v>-1.6343040000000009E-3</v>
      </c>
      <c r="AA32" s="34">
        <f>$G$28/'Fixed data'!$C$7</f>
        <v>-1.6343040000000009E-3</v>
      </c>
      <c r="AB32" s="34">
        <f>$G$28/'Fixed data'!$C$7</f>
        <v>-1.6343040000000009E-3</v>
      </c>
      <c r="AC32" s="34">
        <f>$G$28/'Fixed data'!$C$7</f>
        <v>-1.6343040000000009E-3</v>
      </c>
      <c r="AD32" s="34">
        <f>$G$28/'Fixed data'!$C$7</f>
        <v>-1.6343040000000009E-3</v>
      </c>
      <c r="AE32" s="34">
        <f>$G$28/'Fixed data'!$C$7</f>
        <v>-1.6343040000000009E-3</v>
      </c>
      <c r="AF32" s="34">
        <f>$G$28/'Fixed data'!$C$7</f>
        <v>-1.6343040000000009E-3</v>
      </c>
      <c r="AG32" s="34">
        <f>$G$28/'Fixed data'!$C$7</f>
        <v>-1.6343040000000009E-3</v>
      </c>
      <c r="AH32" s="34">
        <f>$G$28/'Fixed data'!$C$7</f>
        <v>-1.6343040000000009E-3</v>
      </c>
      <c r="AI32" s="34">
        <f>$G$28/'Fixed data'!$C$7</f>
        <v>-1.6343040000000009E-3</v>
      </c>
      <c r="AJ32" s="34">
        <f>$G$28/'Fixed data'!$C$7</f>
        <v>-1.6343040000000009E-3</v>
      </c>
      <c r="AK32" s="34">
        <f>$G$28/'Fixed data'!$C$7</f>
        <v>-1.6343040000000009E-3</v>
      </c>
      <c r="AL32" s="34">
        <f>$G$28/'Fixed data'!$C$7</f>
        <v>-1.6343040000000009E-3</v>
      </c>
      <c r="AM32" s="34">
        <f>$G$28/'Fixed data'!$C$7</f>
        <v>-1.6343040000000009E-3</v>
      </c>
      <c r="AN32" s="34">
        <f>$G$28/'Fixed data'!$C$7</f>
        <v>-1.6343040000000009E-3</v>
      </c>
      <c r="AO32" s="34">
        <f>$G$28/'Fixed data'!$C$7</f>
        <v>-1.6343040000000009E-3</v>
      </c>
      <c r="AP32" s="34">
        <f>$G$28/'Fixed data'!$C$7</f>
        <v>-1.6343040000000009E-3</v>
      </c>
      <c r="AQ32" s="34">
        <f>$G$28/'Fixed data'!$C$7</f>
        <v>-1.6343040000000009E-3</v>
      </c>
      <c r="AR32" s="34">
        <f>$G$28/'Fixed data'!$C$7</f>
        <v>-1.6343040000000009E-3</v>
      </c>
      <c r="AS32" s="34">
        <f>$G$28/'Fixed data'!$C$7</f>
        <v>-1.6343040000000009E-3</v>
      </c>
      <c r="AT32" s="34">
        <f>$G$28/'Fixed data'!$C$7</f>
        <v>-1.6343040000000009E-3</v>
      </c>
      <c r="AU32" s="34">
        <f>$G$28/'Fixed data'!$C$7</f>
        <v>-1.6343040000000009E-3</v>
      </c>
      <c r="AV32" s="34">
        <f>$G$28/'Fixed data'!$C$7</f>
        <v>-1.6343040000000009E-3</v>
      </c>
      <c r="AW32" s="34">
        <f>$G$28/'Fixed data'!$C$7</f>
        <v>-1.6343040000000009E-3</v>
      </c>
      <c r="AX32" s="34">
        <f>$G$28/'Fixed data'!$C$7</f>
        <v>-1.6343040000000009E-3</v>
      </c>
      <c r="AY32" s="34">
        <f>$G$28/'Fixed data'!$C$7</f>
        <v>-1.6343040000000009E-3</v>
      </c>
      <c r="AZ32" s="34">
        <f>$G$28/'Fixed data'!$C$7</f>
        <v>-1.6343040000000009E-3</v>
      </c>
      <c r="BA32" s="34"/>
      <c r="BB32" s="34"/>
      <c r="BC32" s="34"/>
      <c r="BD32" s="34"/>
    </row>
    <row r="33" spans="1:57" ht="16.5" hidden="1" customHeight="1" outlineLevel="1" x14ac:dyDescent="0.35">
      <c r="A33" s="115"/>
      <c r="B33" s="9" t="s">
        <v>4</v>
      </c>
      <c r="C33" s="11" t="s">
        <v>56</v>
      </c>
      <c r="D33" s="9" t="s">
        <v>40</v>
      </c>
      <c r="F33" s="34"/>
      <c r="G33" s="34"/>
      <c r="H33" s="34"/>
      <c r="I33" s="34">
        <f>$H$28/'Fixed data'!$C$7</f>
        <v>-1.6343040000000009E-3</v>
      </c>
      <c r="J33" s="34">
        <f>$H$28/'Fixed data'!$C$7</f>
        <v>-1.6343040000000009E-3</v>
      </c>
      <c r="K33" s="34">
        <f>$H$28/'Fixed data'!$C$7</f>
        <v>-1.6343040000000009E-3</v>
      </c>
      <c r="L33" s="34">
        <f>$H$28/'Fixed data'!$C$7</f>
        <v>-1.6343040000000009E-3</v>
      </c>
      <c r="M33" s="34">
        <f>$H$28/'Fixed data'!$C$7</f>
        <v>-1.6343040000000009E-3</v>
      </c>
      <c r="N33" s="34">
        <f>$H$28/'Fixed data'!$C$7</f>
        <v>-1.6343040000000009E-3</v>
      </c>
      <c r="O33" s="34">
        <f>$H$28/'Fixed data'!$C$7</f>
        <v>-1.6343040000000009E-3</v>
      </c>
      <c r="P33" s="34">
        <f>$H$28/'Fixed data'!$C$7</f>
        <v>-1.6343040000000009E-3</v>
      </c>
      <c r="Q33" s="34">
        <f>$H$28/'Fixed data'!$C$7</f>
        <v>-1.6343040000000009E-3</v>
      </c>
      <c r="R33" s="34">
        <f>$H$28/'Fixed data'!$C$7</f>
        <v>-1.6343040000000009E-3</v>
      </c>
      <c r="S33" s="34">
        <f>$H$28/'Fixed data'!$C$7</f>
        <v>-1.6343040000000009E-3</v>
      </c>
      <c r="T33" s="34">
        <f>$H$28/'Fixed data'!$C$7</f>
        <v>-1.6343040000000009E-3</v>
      </c>
      <c r="U33" s="34">
        <f>$H$28/'Fixed data'!$C$7</f>
        <v>-1.6343040000000009E-3</v>
      </c>
      <c r="V33" s="34">
        <f>$H$28/'Fixed data'!$C$7</f>
        <v>-1.6343040000000009E-3</v>
      </c>
      <c r="W33" s="34">
        <f>$H$28/'Fixed data'!$C$7</f>
        <v>-1.6343040000000009E-3</v>
      </c>
      <c r="X33" s="34">
        <f>$H$28/'Fixed data'!$C$7</f>
        <v>-1.6343040000000009E-3</v>
      </c>
      <c r="Y33" s="34">
        <f>$H$28/'Fixed data'!$C$7</f>
        <v>-1.6343040000000009E-3</v>
      </c>
      <c r="Z33" s="34">
        <f>$H$28/'Fixed data'!$C$7</f>
        <v>-1.6343040000000009E-3</v>
      </c>
      <c r="AA33" s="34">
        <f>$H$28/'Fixed data'!$C$7</f>
        <v>-1.6343040000000009E-3</v>
      </c>
      <c r="AB33" s="34">
        <f>$H$28/'Fixed data'!$C$7</f>
        <v>-1.6343040000000009E-3</v>
      </c>
      <c r="AC33" s="34">
        <f>$H$28/'Fixed data'!$C$7</f>
        <v>-1.6343040000000009E-3</v>
      </c>
      <c r="AD33" s="34">
        <f>$H$28/'Fixed data'!$C$7</f>
        <v>-1.6343040000000009E-3</v>
      </c>
      <c r="AE33" s="34">
        <f>$H$28/'Fixed data'!$C$7</f>
        <v>-1.6343040000000009E-3</v>
      </c>
      <c r="AF33" s="34">
        <f>$H$28/'Fixed data'!$C$7</f>
        <v>-1.6343040000000009E-3</v>
      </c>
      <c r="AG33" s="34">
        <f>$H$28/'Fixed data'!$C$7</f>
        <v>-1.6343040000000009E-3</v>
      </c>
      <c r="AH33" s="34">
        <f>$H$28/'Fixed data'!$C$7</f>
        <v>-1.6343040000000009E-3</v>
      </c>
      <c r="AI33" s="34">
        <f>$H$28/'Fixed data'!$C$7</f>
        <v>-1.6343040000000009E-3</v>
      </c>
      <c r="AJ33" s="34">
        <f>$H$28/'Fixed data'!$C$7</f>
        <v>-1.6343040000000009E-3</v>
      </c>
      <c r="AK33" s="34">
        <f>$H$28/'Fixed data'!$C$7</f>
        <v>-1.6343040000000009E-3</v>
      </c>
      <c r="AL33" s="34">
        <f>$H$28/'Fixed data'!$C$7</f>
        <v>-1.6343040000000009E-3</v>
      </c>
      <c r="AM33" s="34">
        <f>$H$28/'Fixed data'!$C$7</f>
        <v>-1.6343040000000009E-3</v>
      </c>
      <c r="AN33" s="34">
        <f>$H$28/'Fixed data'!$C$7</f>
        <v>-1.6343040000000009E-3</v>
      </c>
      <c r="AO33" s="34">
        <f>$H$28/'Fixed data'!$C$7</f>
        <v>-1.6343040000000009E-3</v>
      </c>
      <c r="AP33" s="34">
        <f>$H$28/'Fixed data'!$C$7</f>
        <v>-1.6343040000000009E-3</v>
      </c>
      <c r="AQ33" s="34">
        <f>$H$28/'Fixed data'!$C$7</f>
        <v>-1.6343040000000009E-3</v>
      </c>
      <c r="AR33" s="34">
        <f>$H$28/'Fixed data'!$C$7</f>
        <v>-1.6343040000000009E-3</v>
      </c>
      <c r="AS33" s="34">
        <f>$H$28/'Fixed data'!$C$7</f>
        <v>-1.6343040000000009E-3</v>
      </c>
      <c r="AT33" s="34">
        <f>$H$28/'Fixed data'!$C$7</f>
        <v>-1.6343040000000009E-3</v>
      </c>
      <c r="AU33" s="34">
        <f>$H$28/'Fixed data'!$C$7</f>
        <v>-1.6343040000000009E-3</v>
      </c>
      <c r="AV33" s="34">
        <f>$H$28/'Fixed data'!$C$7</f>
        <v>-1.6343040000000009E-3</v>
      </c>
      <c r="AW33" s="34">
        <f>$H$28/'Fixed data'!$C$7</f>
        <v>-1.6343040000000009E-3</v>
      </c>
      <c r="AX33" s="34">
        <f>$H$28/'Fixed data'!$C$7</f>
        <v>-1.6343040000000009E-3</v>
      </c>
      <c r="AY33" s="34">
        <f>$H$28/'Fixed data'!$C$7</f>
        <v>-1.6343040000000009E-3</v>
      </c>
      <c r="AZ33" s="34">
        <f>$H$28/'Fixed data'!$C$7</f>
        <v>-1.6343040000000009E-3</v>
      </c>
      <c r="BA33" s="34">
        <f>$H$28/'Fixed data'!$C$7</f>
        <v>-1.6343040000000009E-3</v>
      </c>
      <c r="BB33" s="34"/>
      <c r="BC33" s="34"/>
      <c r="BD33" s="34"/>
    </row>
    <row r="34" spans="1:57" ht="16.5" hidden="1" customHeight="1" outlineLevel="1" x14ac:dyDescent="0.35">
      <c r="A34" s="115"/>
      <c r="B34" s="9" t="s">
        <v>5</v>
      </c>
      <c r="C34" s="11" t="s">
        <v>57</v>
      </c>
      <c r="D34" s="9" t="s">
        <v>40</v>
      </c>
      <c r="F34" s="34"/>
      <c r="G34" s="34"/>
      <c r="H34" s="34"/>
      <c r="I34" s="34"/>
      <c r="J34" s="34">
        <f>$I$28/'Fixed data'!$C$7</f>
        <v>-1.6343040000000009E-3</v>
      </c>
      <c r="K34" s="34">
        <f>$I$28/'Fixed data'!$C$7</f>
        <v>-1.6343040000000009E-3</v>
      </c>
      <c r="L34" s="34">
        <f>$I$28/'Fixed data'!$C$7</f>
        <v>-1.6343040000000009E-3</v>
      </c>
      <c r="M34" s="34">
        <f>$I$28/'Fixed data'!$C$7</f>
        <v>-1.6343040000000009E-3</v>
      </c>
      <c r="N34" s="34">
        <f>$I$28/'Fixed data'!$C$7</f>
        <v>-1.6343040000000009E-3</v>
      </c>
      <c r="O34" s="34">
        <f>$I$28/'Fixed data'!$C$7</f>
        <v>-1.6343040000000009E-3</v>
      </c>
      <c r="P34" s="34">
        <f>$I$28/'Fixed data'!$C$7</f>
        <v>-1.6343040000000009E-3</v>
      </c>
      <c r="Q34" s="34">
        <f>$I$28/'Fixed data'!$C$7</f>
        <v>-1.6343040000000009E-3</v>
      </c>
      <c r="R34" s="34">
        <f>$I$28/'Fixed data'!$C$7</f>
        <v>-1.6343040000000009E-3</v>
      </c>
      <c r="S34" s="34">
        <f>$I$28/'Fixed data'!$C$7</f>
        <v>-1.6343040000000009E-3</v>
      </c>
      <c r="T34" s="34">
        <f>$I$28/'Fixed data'!$C$7</f>
        <v>-1.6343040000000009E-3</v>
      </c>
      <c r="U34" s="34">
        <f>$I$28/'Fixed data'!$C$7</f>
        <v>-1.6343040000000009E-3</v>
      </c>
      <c r="V34" s="34">
        <f>$I$28/'Fixed data'!$C$7</f>
        <v>-1.6343040000000009E-3</v>
      </c>
      <c r="W34" s="34">
        <f>$I$28/'Fixed data'!$C$7</f>
        <v>-1.6343040000000009E-3</v>
      </c>
      <c r="X34" s="34">
        <f>$I$28/'Fixed data'!$C$7</f>
        <v>-1.6343040000000009E-3</v>
      </c>
      <c r="Y34" s="34">
        <f>$I$28/'Fixed data'!$C$7</f>
        <v>-1.6343040000000009E-3</v>
      </c>
      <c r="Z34" s="34">
        <f>$I$28/'Fixed data'!$C$7</f>
        <v>-1.6343040000000009E-3</v>
      </c>
      <c r="AA34" s="34">
        <f>$I$28/'Fixed data'!$C$7</f>
        <v>-1.6343040000000009E-3</v>
      </c>
      <c r="AB34" s="34">
        <f>$I$28/'Fixed data'!$C$7</f>
        <v>-1.6343040000000009E-3</v>
      </c>
      <c r="AC34" s="34">
        <f>$I$28/'Fixed data'!$C$7</f>
        <v>-1.6343040000000009E-3</v>
      </c>
      <c r="AD34" s="34">
        <f>$I$28/'Fixed data'!$C$7</f>
        <v>-1.6343040000000009E-3</v>
      </c>
      <c r="AE34" s="34">
        <f>$I$28/'Fixed data'!$C$7</f>
        <v>-1.6343040000000009E-3</v>
      </c>
      <c r="AF34" s="34">
        <f>$I$28/'Fixed data'!$C$7</f>
        <v>-1.6343040000000009E-3</v>
      </c>
      <c r="AG34" s="34">
        <f>$I$28/'Fixed data'!$C$7</f>
        <v>-1.6343040000000009E-3</v>
      </c>
      <c r="AH34" s="34">
        <f>$I$28/'Fixed data'!$C$7</f>
        <v>-1.6343040000000009E-3</v>
      </c>
      <c r="AI34" s="34">
        <f>$I$28/'Fixed data'!$C$7</f>
        <v>-1.6343040000000009E-3</v>
      </c>
      <c r="AJ34" s="34">
        <f>$I$28/'Fixed data'!$C$7</f>
        <v>-1.6343040000000009E-3</v>
      </c>
      <c r="AK34" s="34">
        <f>$I$28/'Fixed data'!$C$7</f>
        <v>-1.6343040000000009E-3</v>
      </c>
      <c r="AL34" s="34">
        <f>$I$28/'Fixed data'!$C$7</f>
        <v>-1.6343040000000009E-3</v>
      </c>
      <c r="AM34" s="34">
        <f>$I$28/'Fixed data'!$C$7</f>
        <v>-1.6343040000000009E-3</v>
      </c>
      <c r="AN34" s="34">
        <f>$I$28/'Fixed data'!$C$7</f>
        <v>-1.6343040000000009E-3</v>
      </c>
      <c r="AO34" s="34">
        <f>$I$28/'Fixed data'!$C$7</f>
        <v>-1.6343040000000009E-3</v>
      </c>
      <c r="AP34" s="34">
        <f>$I$28/'Fixed data'!$C$7</f>
        <v>-1.6343040000000009E-3</v>
      </c>
      <c r="AQ34" s="34">
        <f>$I$28/'Fixed data'!$C$7</f>
        <v>-1.6343040000000009E-3</v>
      </c>
      <c r="AR34" s="34">
        <f>$I$28/'Fixed data'!$C$7</f>
        <v>-1.6343040000000009E-3</v>
      </c>
      <c r="AS34" s="34">
        <f>$I$28/'Fixed data'!$C$7</f>
        <v>-1.6343040000000009E-3</v>
      </c>
      <c r="AT34" s="34">
        <f>$I$28/'Fixed data'!$C$7</f>
        <v>-1.6343040000000009E-3</v>
      </c>
      <c r="AU34" s="34">
        <f>$I$28/'Fixed data'!$C$7</f>
        <v>-1.6343040000000009E-3</v>
      </c>
      <c r="AV34" s="34">
        <f>$I$28/'Fixed data'!$C$7</f>
        <v>-1.6343040000000009E-3</v>
      </c>
      <c r="AW34" s="34">
        <f>$I$28/'Fixed data'!$C$7</f>
        <v>-1.6343040000000009E-3</v>
      </c>
      <c r="AX34" s="34">
        <f>$I$28/'Fixed data'!$C$7</f>
        <v>-1.6343040000000009E-3</v>
      </c>
      <c r="AY34" s="34">
        <f>$I$28/'Fixed data'!$C$7</f>
        <v>-1.6343040000000009E-3</v>
      </c>
      <c r="AZ34" s="34">
        <f>$I$28/'Fixed data'!$C$7</f>
        <v>-1.6343040000000009E-3</v>
      </c>
      <c r="BA34" s="34">
        <f>$I$28/'Fixed data'!$C$7</f>
        <v>-1.6343040000000009E-3</v>
      </c>
      <c r="BB34" s="34">
        <f>$I$28/'Fixed data'!$C$7</f>
        <v>-1.6343040000000009E-3</v>
      </c>
      <c r="BC34" s="34"/>
      <c r="BD34" s="34"/>
    </row>
    <row r="35" spans="1:57" ht="16.5" hidden="1" customHeight="1" outlineLevel="1" x14ac:dyDescent="0.35">
      <c r="A35" s="115"/>
      <c r="B35" s="9" t="s">
        <v>6</v>
      </c>
      <c r="C35" s="11" t="s">
        <v>58</v>
      </c>
      <c r="D35" s="9" t="s">
        <v>40</v>
      </c>
      <c r="F35" s="34"/>
      <c r="G35" s="34"/>
      <c r="H35" s="34"/>
      <c r="I35" s="34"/>
      <c r="J35" s="34"/>
      <c r="K35" s="34">
        <f>$J$28/'Fixed data'!$C$7</f>
        <v>-1.6343040000000009E-3</v>
      </c>
      <c r="L35" s="34">
        <f>$J$28/'Fixed data'!$C$7</f>
        <v>-1.6343040000000009E-3</v>
      </c>
      <c r="M35" s="34">
        <f>$J$28/'Fixed data'!$C$7</f>
        <v>-1.6343040000000009E-3</v>
      </c>
      <c r="N35" s="34">
        <f>$J$28/'Fixed data'!$C$7</f>
        <v>-1.6343040000000009E-3</v>
      </c>
      <c r="O35" s="34">
        <f>$J$28/'Fixed data'!$C$7</f>
        <v>-1.6343040000000009E-3</v>
      </c>
      <c r="P35" s="34">
        <f>$J$28/'Fixed data'!$C$7</f>
        <v>-1.6343040000000009E-3</v>
      </c>
      <c r="Q35" s="34">
        <f>$J$28/'Fixed data'!$C$7</f>
        <v>-1.6343040000000009E-3</v>
      </c>
      <c r="R35" s="34">
        <f>$J$28/'Fixed data'!$C$7</f>
        <v>-1.6343040000000009E-3</v>
      </c>
      <c r="S35" s="34">
        <f>$J$28/'Fixed data'!$C$7</f>
        <v>-1.6343040000000009E-3</v>
      </c>
      <c r="T35" s="34">
        <f>$J$28/'Fixed data'!$C$7</f>
        <v>-1.6343040000000009E-3</v>
      </c>
      <c r="U35" s="34">
        <f>$J$28/'Fixed data'!$C$7</f>
        <v>-1.6343040000000009E-3</v>
      </c>
      <c r="V35" s="34">
        <f>$J$28/'Fixed data'!$C$7</f>
        <v>-1.6343040000000009E-3</v>
      </c>
      <c r="W35" s="34">
        <f>$J$28/'Fixed data'!$C$7</f>
        <v>-1.6343040000000009E-3</v>
      </c>
      <c r="X35" s="34">
        <f>$J$28/'Fixed data'!$C$7</f>
        <v>-1.6343040000000009E-3</v>
      </c>
      <c r="Y35" s="34">
        <f>$J$28/'Fixed data'!$C$7</f>
        <v>-1.6343040000000009E-3</v>
      </c>
      <c r="Z35" s="34">
        <f>$J$28/'Fixed data'!$C$7</f>
        <v>-1.6343040000000009E-3</v>
      </c>
      <c r="AA35" s="34">
        <f>$J$28/'Fixed data'!$C$7</f>
        <v>-1.6343040000000009E-3</v>
      </c>
      <c r="AB35" s="34">
        <f>$J$28/'Fixed data'!$C$7</f>
        <v>-1.6343040000000009E-3</v>
      </c>
      <c r="AC35" s="34">
        <f>$J$28/'Fixed data'!$C$7</f>
        <v>-1.6343040000000009E-3</v>
      </c>
      <c r="AD35" s="34">
        <f>$J$28/'Fixed data'!$C$7</f>
        <v>-1.6343040000000009E-3</v>
      </c>
      <c r="AE35" s="34">
        <f>$J$28/'Fixed data'!$C$7</f>
        <v>-1.6343040000000009E-3</v>
      </c>
      <c r="AF35" s="34">
        <f>$J$28/'Fixed data'!$C$7</f>
        <v>-1.6343040000000009E-3</v>
      </c>
      <c r="AG35" s="34">
        <f>$J$28/'Fixed data'!$C$7</f>
        <v>-1.6343040000000009E-3</v>
      </c>
      <c r="AH35" s="34">
        <f>$J$28/'Fixed data'!$C$7</f>
        <v>-1.6343040000000009E-3</v>
      </c>
      <c r="AI35" s="34">
        <f>$J$28/'Fixed data'!$C$7</f>
        <v>-1.6343040000000009E-3</v>
      </c>
      <c r="AJ35" s="34">
        <f>$J$28/'Fixed data'!$C$7</f>
        <v>-1.6343040000000009E-3</v>
      </c>
      <c r="AK35" s="34">
        <f>$J$28/'Fixed data'!$C$7</f>
        <v>-1.6343040000000009E-3</v>
      </c>
      <c r="AL35" s="34">
        <f>$J$28/'Fixed data'!$C$7</f>
        <v>-1.6343040000000009E-3</v>
      </c>
      <c r="AM35" s="34">
        <f>$J$28/'Fixed data'!$C$7</f>
        <v>-1.6343040000000009E-3</v>
      </c>
      <c r="AN35" s="34">
        <f>$J$28/'Fixed data'!$C$7</f>
        <v>-1.6343040000000009E-3</v>
      </c>
      <c r="AO35" s="34">
        <f>$J$28/'Fixed data'!$C$7</f>
        <v>-1.6343040000000009E-3</v>
      </c>
      <c r="AP35" s="34">
        <f>$J$28/'Fixed data'!$C$7</f>
        <v>-1.6343040000000009E-3</v>
      </c>
      <c r="AQ35" s="34">
        <f>$J$28/'Fixed data'!$C$7</f>
        <v>-1.6343040000000009E-3</v>
      </c>
      <c r="AR35" s="34">
        <f>$J$28/'Fixed data'!$C$7</f>
        <v>-1.6343040000000009E-3</v>
      </c>
      <c r="AS35" s="34">
        <f>$J$28/'Fixed data'!$C$7</f>
        <v>-1.6343040000000009E-3</v>
      </c>
      <c r="AT35" s="34">
        <f>$J$28/'Fixed data'!$C$7</f>
        <v>-1.6343040000000009E-3</v>
      </c>
      <c r="AU35" s="34">
        <f>$J$28/'Fixed data'!$C$7</f>
        <v>-1.6343040000000009E-3</v>
      </c>
      <c r="AV35" s="34">
        <f>$J$28/'Fixed data'!$C$7</f>
        <v>-1.6343040000000009E-3</v>
      </c>
      <c r="AW35" s="34">
        <f>$J$28/'Fixed data'!$C$7</f>
        <v>-1.6343040000000009E-3</v>
      </c>
      <c r="AX35" s="34">
        <f>$J$28/'Fixed data'!$C$7</f>
        <v>-1.6343040000000009E-3</v>
      </c>
      <c r="AY35" s="34">
        <f>$J$28/'Fixed data'!$C$7</f>
        <v>-1.6343040000000009E-3</v>
      </c>
      <c r="AZ35" s="34">
        <f>$J$28/'Fixed data'!$C$7</f>
        <v>-1.6343040000000009E-3</v>
      </c>
      <c r="BA35" s="34">
        <f>$J$28/'Fixed data'!$C$7</f>
        <v>-1.6343040000000009E-3</v>
      </c>
      <c r="BB35" s="34">
        <f>$J$28/'Fixed data'!$C$7</f>
        <v>-1.6343040000000009E-3</v>
      </c>
      <c r="BC35" s="34">
        <f>$J$28/'Fixed data'!$C$7</f>
        <v>-1.6343040000000009E-3</v>
      </c>
      <c r="BD35" s="34"/>
    </row>
    <row r="36" spans="1:57" ht="16.5" hidden="1" customHeight="1" outlineLevel="1" x14ac:dyDescent="0.35">
      <c r="A36" s="115"/>
      <c r="B36" s="9" t="s">
        <v>32</v>
      </c>
      <c r="C36" s="11" t="s">
        <v>59</v>
      </c>
      <c r="D36" s="9" t="s">
        <v>40</v>
      </c>
      <c r="F36" s="34"/>
      <c r="G36" s="34"/>
      <c r="H36" s="34"/>
      <c r="I36" s="34"/>
      <c r="J36" s="34"/>
      <c r="K36" s="34"/>
      <c r="L36" s="34">
        <f>$K$28/'Fixed data'!$C$7</f>
        <v>-5.0889244444444403E-3</v>
      </c>
      <c r="M36" s="34">
        <f>$K$28/'Fixed data'!$C$7</f>
        <v>-5.0889244444444403E-3</v>
      </c>
      <c r="N36" s="34">
        <f>$K$28/'Fixed data'!$C$7</f>
        <v>-5.0889244444444403E-3</v>
      </c>
      <c r="O36" s="34">
        <f>$K$28/'Fixed data'!$C$7</f>
        <v>-5.0889244444444403E-3</v>
      </c>
      <c r="P36" s="34">
        <f>$K$28/'Fixed data'!$C$7</f>
        <v>-5.0889244444444403E-3</v>
      </c>
      <c r="Q36" s="34">
        <f>$K$28/'Fixed data'!$C$7</f>
        <v>-5.0889244444444403E-3</v>
      </c>
      <c r="R36" s="34">
        <f>$K$28/'Fixed data'!$C$7</f>
        <v>-5.0889244444444403E-3</v>
      </c>
      <c r="S36" s="34">
        <f>$K$28/'Fixed data'!$C$7</f>
        <v>-5.0889244444444403E-3</v>
      </c>
      <c r="T36" s="34">
        <f>$K$28/'Fixed data'!$C$7</f>
        <v>-5.0889244444444403E-3</v>
      </c>
      <c r="U36" s="34">
        <f>$K$28/'Fixed data'!$C$7</f>
        <v>-5.0889244444444403E-3</v>
      </c>
      <c r="V36" s="34">
        <f>$K$28/'Fixed data'!$C$7</f>
        <v>-5.0889244444444403E-3</v>
      </c>
      <c r="W36" s="34">
        <f>$K$28/'Fixed data'!$C$7</f>
        <v>-5.0889244444444403E-3</v>
      </c>
      <c r="X36" s="34">
        <f>$K$28/'Fixed data'!$C$7</f>
        <v>-5.0889244444444403E-3</v>
      </c>
      <c r="Y36" s="34">
        <f>$K$28/'Fixed data'!$C$7</f>
        <v>-5.0889244444444403E-3</v>
      </c>
      <c r="Z36" s="34">
        <f>$K$28/'Fixed data'!$C$7</f>
        <v>-5.0889244444444403E-3</v>
      </c>
      <c r="AA36" s="34">
        <f>$K$28/'Fixed data'!$C$7</f>
        <v>-5.0889244444444403E-3</v>
      </c>
      <c r="AB36" s="34">
        <f>$K$28/'Fixed data'!$C$7</f>
        <v>-5.0889244444444403E-3</v>
      </c>
      <c r="AC36" s="34">
        <f>$K$28/'Fixed data'!$C$7</f>
        <v>-5.0889244444444403E-3</v>
      </c>
      <c r="AD36" s="34">
        <f>$K$28/'Fixed data'!$C$7</f>
        <v>-5.0889244444444403E-3</v>
      </c>
      <c r="AE36" s="34">
        <f>$K$28/'Fixed data'!$C$7</f>
        <v>-5.0889244444444403E-3</v>
      </c>
      <c r="AF36" s="34">
        <f>$K$28/'Fixed data'!$C$7</f>
        <v>-5.0889244444444403E-3</v>
      </c>
      <c r="AG36" s="34">
        <f>$K$28/'Fixed data'!$C$7</f>
        <v>-5.0889244444444403E-3</v>
      </c>
      <c r="AH36" s="34">
        <f>$K$28/'Fixed data'!$C$7</f>
        <v>-5.0889244444444403E-3</v>
      </c>
      <c r="AI36" s="34">
        <f>$K$28/'Fixed data'!$C$7</f>
        <v>-5.0889244444444403E-3</v>
      </c>
      <c r="AJ36" s="34">
        <f>$K$28/'Fixed data'!$C$7</f>
        <v>-5.0889244444444403E-3</v>
      </c>
      <c r="AK36" s="34">
        <f>$K$28/'Fixed data'!$C$7</f>
        <v>-5.0889244444444403E-3</v>
      </c>
      <c r="AL36" s="34">
        <f>$K$28/'Fixed data'!$C$7</f>
        <v>-5.0889244444444403E-3</v>
      </c>
      <c r="AM36" s="34">
        <f>$K$28/'Fixed data'!$C$7</f>
        <v>-5.0889244444444403E-3</v>
      </c>
      <c r="AN36" s="34">
        <f>$K$28/'Fixed data'!$C$7</f>
        <v>-5.0889244444444403E-3</v>
      </c>
      <c r="AO36" s="34">
        <f>$K$28/'Fixed data'!$C$7</f>
        <v>-5.0889244444444403E-3</v>
      </c>
      <c r="AP36" s="34">
        <f>$K$28/'Fixed data'!$C$7</f>
        <v>-5.0889244444444403E-3</v>
      </c>
      <c r="AQ36" s="34">
        <f>$K$28/'Fixed data'!$C$7</f>
        <v>-5.0889244444444403E-3</v>
      </c>
      <c r="AR36" s="34">
        <f>$K$28/'Fixed data'!$C$7</f>
        <v>-5.0889244444444403E-3</v>
      </c>
      <c r="AS36" s="34">
        <f>$K$28/'Fixed data'!$C$7</f>
        <v>-5.0889244444444403E-3</v>
      </c>
      <c r="AT36" s="34">
        <f>$K$28/'Fixed data'!$C$7</f>
        <v>-5.0889244444444403E-3</v>
      </c>
      <c r="AU36" s="34">
        <f>$K$28/'Fixed data'!$C$7</f>
        <v>-5.0889244444444403E-3</v>
      </c>
      <c r="AV36" s="34">
        <f>$K$28/'Fixed data'!$C$7</f>
        <v>-5.0889244444444403E-3</v>
      </c>
      <c r="AW36" s="34">
        <f>$K$28/'Fixed data'!$C$7</f>
        <v>-5.0889244444444403E-3</v>
      </c>
      <c r="AX36" s="34">
        <f>$K$28/'Fixed data'!$C$7</f>
        <v>-5.0889244444444403E-3</v>
      </c>
      <c r="AY36" s="34">
        <f>$K$28/'Fixed data'!$C$7</f>
        <v>-5.0889244444444403E-3</v>
      </c>
      <c r="AZ36" s="34">
        <f>$K$28/'Fixed data'!$C$7</f>
        <v>-5.0889244444444403E-3</v>
      </c>
      <c r="BA36" s="34">
        <f>$K$28/'Fixed data'!$C$7</f>
        <v>-5.0889244444444403E-3</v>
      </c>
      <c r="BB36" s="34">
        <f>$K$28/'Fixed data'!$C$7</f>
        <v>-5.0889244444444403E-3</v>
      </c>
      <c r="BC36" s="34">
        <f>$K$28/'Fixed data'!$C$7</f>
        <v>-5.0889244444444403E-3</v>
      </c>
      <c r="BD36" s="34">
        <f>$K$28/'Fixed data'!$C$7</f>
        <v>-5.0889244444444403E-3</v>
      </c>
    </row>
    <row r="37" spans="1:57" ht="16.5" hidden="1" customHeight="1" outlineLevel="1" x14ac:dyDescent="0.35">
      <c r="A37" s="115"/>
      <c r="B37" s="9" t="s">
        <v>33</v>
      </c>
      <c r="C37" s="11" t="s">
        <v>60</v>
      </c>
      <c r="D37" s="9" t="s">
        <v>40</v>
      </c>
      <c r="F37" s="34"/>
      <c r="G37" s="34"/>
      <c r="H37" s="34"/>
      <c r="I37" s="34"/>
      <c r="J37" s="34"/>
      <c r="K37" s="34"/>
      <c r="L37" s="34"/>
      <c r="M37" s="34">
        <f>$L$28/'Fixed data'!$C$7</f>
        <v>-1.3055971555555559E-2</v>
      </c>
      <c r="N37" s="34">
        <f>$L$28/'Fixed data'!$C$7</f>
        <v>-1.3055971555555559E-2</v>
      </c>
      <c r="O37" s="34">
        <f>$L$28/'Fixed data'!$C$7</f>
        <v>-1.3055971555555559E-2</v>
      </c>
      <c r="P37" s="34">
        <f>$L$28/'Fixed data'!$C$7</f>
        <v>-1.3055971555555559E-2</v>
      </c>
      <c r="Q37" s="34">
        <f>$L$28/'Fixed data'!$C$7</f>
        <v>-1.3055971555555559E-2</v>
      </c>
      <c r="R37" s="34">
        <f>$L$28/'Fixed data'!$C$7</f>
        <v>-1.3055971555555559E-2</v>
      </c>
      <c r="S37" s="34">
        <f>$L$28/'Fixed data'!$C$7</f>
        <v>-1.3055971555555559E-2</v>
      </c>
      <c r="T37" s="34">
        <f>$L$28/'Fixed data'!$C$7</f>
        <v>-1.3055971555555559E-2</v>
      </c>
      <c r="U37" s="34">
        <f>$L$28/'Fixed data'!$C$7</f>
        <v>-1.3055971555555559E-2</v>
      </c>
      <c r="V37" s="34">
        <f>$L$28/'Fixed data'!$C$7</f>
        <v>-1.3055971555555559E-2</v>
      </c>
      <c r="W37" s="34">
        <f>$L$28/'Fixed data'!$C$7</f>
        <v>-1.3055971555555559E-2</v>
      </c>
      <c r="X37" s="34">
        <f>$L$28/'Fixed data'!$C$7</f>
        <v>-1.3055971555555559E-2</v>
      </c>
      <c r="Y37" s="34">
        <f>$L$28/'Fixed data'!$C$7</f>
        <v>-1.3055971555555559E-2</v>
      </c>
      <c r="Z37" s="34">
        <f>$L$28/'Fixed data'!$C$7</f>
        <v>-1.3055971555555559E-2</v>
      </c>
      <c r="AA37" s="34">
        <f>$L$28/'Fixed data'!$C$7</f>
        <v>-1.3055971555555559E-2</v>
      </c>
      <c r="AB37" s="34">
        <f>$L$28/'Fixed data'!$C$7</f>
        <v>-1.3055971555555559E-2</v>
      </c>
      <c r="AC37" s="34">
        <f>$L$28/'Fixed data'!$C$7</f>
        <v>-1.3055971555555559E-2</v>
      </c>
      <c r="AD37" s="34">
        <f>$L$28/'Fixed data'!$C$7</f>
        <v>-1.3055971555555559E-2</v>
      </c>
      <c r="AE37" s="34">
        <f>$L$28/'Fixed data'!$C$7</f>
        <v>-1.3055971555555559E-2</v>
      </c>
      <c r="AF37" s="34">
        <f>$L$28/'Fixed data'!$C$7</f>
        <v>-1.3055971555555559E-2</v>
      </c>
      <c r="AG37" s="34">
        <f>$L$28/'Fixed data'!$C$7</f>
        <v>-1.3055971555555559E-2</v>
      </c>
      <c r="AH37" s="34">
        <f>$L$28/'Fixed data'!$C$7</f>
        <v>-1.3055971555555559E-2</v>
      </c>
      <c r="AI37" s="34">
        <f>$L$28/'Fixed data'!$C$7</f>
        <v>-1.3055971555555559E-2</v>
      </c>
      <c r="AJ37" s="34">
        <f>$L$28/'Fixed data'!$C$7</f>
        <v>-1.3055971555555559E-2</v>
      </c>
      <c r="AK37" s="34">
        <f>$L$28/'Fixed data'!$C$7</f>
        <v>-1.3055971555555559E-2</v>
      </c>
      <c r="AL37" s="34">
        <f>$L$28/'Fixed data'!$C$7</f>
        <v>-1.3055971555555559E-2</v>
      </c>
      <c r="AM37" s="34">
        <f>$L$28/'Fixed data'!$C$7</f>
        <v>-1.3055971555555559E-2</v>
      </c>
      <c r="AN37" s="34">
        <f>$L$28/'Fixed data'!$C$7</f>
        <v>-1.3055971555555559E-2</v>
      </c>
      <c r="AO37" s="34">
        <f>$L$28/'Fixed data'!$C$7</f>
        <v>-1.3055971555555559E-2</v>
      </c>
      <c r="AP37" s="34">
        <f>$L$28/'Fixed data'!$C$7</f>
        <v>-1.3055971555555559E-2</v>
      </c>
      <c r="AQ37" s="34">
        <f>$L$28/'Fixed data'!$C$7</f>
        <v>-1.3055971555555559E-2</v>
      </c>
      <c r="AR37" s="34">
        <f>$L$28/'Fixed data'!$C$7</f>
        <v>-1.3055971555555559E-2</v>
      </c>
      <c r="AS37" s="34">
        <f>$L$28/'Fixed data'!$C$7</f>
        <v>-1.3055971555555559E-2</v>
      </c>
      <c r="AT37" s="34">
        <f>$L$28/'Fixed data'!$C$7</f>
        <v>-1.3055971555555559E-2</v>
      </c>
      <c r="AU37" s="34">
        <f>$L$28/'Fixed data'!$C$7</f>
        <v>-1.3055971555555559E-2</v>
      </c>
      <c r="AV37" s="34">
        <f>$L$28/'Fixed data'!$C$7</f>
        <v>-1.3055971555555559E-2</v>
      </c>
      <c r="AW37" s="34">
        <f>$L$28/'Fixed data'!$C$7</f>
        <v>-1.3055971555555559E-2</v>
      </c>
      <c r="AX37" s="34">
        <f>$L$28/'Fixed data'!$C$7</f>
        <v>-1.3055971555555559E-2</v>
      </c>
      <c r="AY37" s="34">
        <f>$L$28/'Fixed data'!$C$7</f>
        <v>-1.3055971555555559E-2</v>
      </c>
      <c r="AZ37" s="34">
        <f>$L$28/'Fixed data'!$C$7</f>
        <v>-1.3055971555555559E-2</v>
      </c>
      <c r="BA37" s="34">
        <f>$L$28/'Fixed data'!$C$7</f>
        <v>-1.3055971555555559E-2</v>
      </c>
      <c r="BB37" s="34">
        <f>$L$28/'Fixed data'!$C$7</f>
        <v>-1.3055971555555559E-2</v>
      </c>
      <c r="BC37" s="34">
        <f>$L$28/'Fixed data'!$C$7</f>
        <v>-1.3055971555555559E-2</v>
      </c>
      <c r="BD37" s="34">
        <f>$L$28/'Fixed data'!$C$7</f>
        <v>-1.3055971555555559E-2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-1.6343039999999972E-3</v>
      </c>
      <c r="G60" s="34">
        <f t="shared" si="6"/>
        <v>-3.2686079999999984E-3</v>
      </c>
      <c r="H60" s="34">
        <f t="shared" si="6"/>
        <v>-4.9029119999999989E-3</v>
      </c>
      <c r="I60" s="34">
        <f t="shared" si="6"/>
        <v>-6.5372160000000002E-3</v>
      </c>
      <c r="J60" s="34">
        <f t="shared" si="6"/>
        <v>-8.1715200000000016E-3</v>
      </c>
      <c r="K60" s="34">
        <f t="shared" si="6"/>
        <v>-9.8058240000000029E-3</v>
      </c>
      <c r="L60" s="34">
        <f t="shared" si="6"/>
        <v>-1.4894748444444442E-2</v>
      </c>
      <c r="M60" s="34">
        <f t="shared" si="6"/>
        <v>-2.7950720000000002E-2</v>
      </c>
      <c r="N60" s="34">
        <f t="shared" si="6"/>
        <v>-2.7950720000000002E-2</v>
      </c>
      <c r="O60" s="34">
        <f t="shared" si="6"/>
        <v>-2.7950720000000002E-2</v>
      </c>
      <c r="P60" s="34">
        <f t="shared" si="6"/>
        <v>-2.7950720000000002E-2</v>
      </c>
      <c r="Q60" s="34">
        <f t="shared" si="6"/>
        <v>-2.7950720000000002E-2</v>
      </c>
      <c r="R60" s="34">
        <f t="shared" si="6"/>
        <v>-2.7950720000000002E-2</v>
      </c>
      <c r="S60" s="34">
        <f t="shared" si="6"/>
        <v>-2.7950720000000002E-2</v>
      </c>
      <c r="T60" s="34">
        <f t="shared" si="6"/>
        <v>-2.7950720000000002E-2</v>
      </c>
      <c r="U60" s="34">
        <f t="shared" si="6"/>
        <v>-2.7950720000000002E-2</v>
      </c>
      <c r="V60" s="34">
        <f t="shared" si="6"/>
        <v>-2.7950720000000002E-2</v>
      </c>
      <c r="W60" s="34">
        <f t="shared" si="6"/>
        <v>-2.7950720000000002E-2</v>
      </c>
      <c r="X60" s="34">
        <f t="shared" si="6"/>
        <v>-2.7950720000000002E-2</v>
      </c>
      <c r="Y60" s="34">
        <f t="shared" si="6"/>
        <v>-2.7950720000000002E-2</v>
      </c>
      <c r="Z60" s="34">
        <f t="shared" si="6"/>
        <v>-2.7950720000000002E-2</v>
      </c>
      <c r="AA60" s="34">
        <f t="shared" si="6"/>
        <v>-2.7950720000000002E-2</v>
      </c>
      <c r="AB60" s="34">
        <f t="shared" si="6"/>
        <v>-2.7950720000000002E-2</v>
      </c>
      <c r="AC60" s="34">
        <f t="shared" si="6"/>
        <v>-2.7950720000000002E-2</v>
      </c>
      <c r="AD60" s="34">
        <f t="shared" si="6"/>
        <v>-2.7950720000000002E-2</v>
      </c>
      <c r="AE60" s="34">
        <f t="shared" si="6"/>
        <v>-2.7950720000000002E-2</v>
      </c>
      <c r="AF60" s="34">
        <f t="shared" si="6"/>
        <v>-2.7950720000000002E-2</v>
      </c>
      <c r="AG60" s="34">
        <f t="shared" si="6"/>
        <v>-2.7950720000000002E-2</v>
      </c>
      <c r="AH60" s="34">
        <f t="shared" si="6"/>
        <v>-2.7950720000000002E-2</v>
      </c>
      <c r="AI60" s="34">
        <f t="shared" si="6"/>
        <v>-2.7950720000000002E-2</v>
      </c>
      <c r="AJ60" s="34">
        <f t="shared" si="6"/>
        <v>-2.7950720000000002E-2</v>
      </c>
      <c r="AK60" s="34">
        <f t="shared" si="6"/>
        <v>-2.7950720000000002E-2</v>
      </c>
      <c r="AL60" s="34">
        <f t="shared" si="6"/>
        <v>-2.7950720000000002E-2</v>
      </c>
      <c r="AM60" s="34">
        <f t="shared" si="6"/>
        <v>-2.7950720000000002E-2</v>
      </c>
      <c r="AN60" s="34">
        <f t="shared" si="6"/>
        <v>-2.7950720000000002E-2</v>
      </c>
      <c r="AO60" s="34">
        <f t="shared" si="6"/>
        <v>-2.7950720000000002E-2</v>
      </c>
      <c r="AP60" s="34">
        <f t="shared" si="6"/>
        <v>-2.7950720000000002E-2</v>
      </c>
      <c r="AQ60" s="34">
        <f t="shared" si="6"/>
        <v>-2.7950720000000002E-2</v>
      </c>
      <c r="AR60" s="34">
        <f t="shared" si="6"/>
        <v>-2.7950720000000002E-2</v>
      </c>
      <c r="AS60" s="34">
        <f t="shared" si="6"/>
        <v>-2.7950720000000002E-2</v>
      </c>
      <c r="AT60" s="34">
        <f t="shared" si="6"/>
        <v>-2.7950720000000002E-2</v>
      </c>
      <c r="AU60" s="34">
        <f t="shared" si="6"/>
        <v>-2.7950720000000002E-2</v>
      </c>
      <c r="AV60" s="34">
        <f t="shared" si="6"/>
        <v>-2.7950720000000002E-2</v>
      </c>
      <c r="AW60" s="34">
        <f t="shared" si="6"/>
        <v>-2.7950720000000002E-2</v>
      </c>
      <c r="AX60" s="34">
        <f t="shared" si="6"/>
        <v>-2.7950720000000002E-2</v>
      </c>
      <c r="AY60" s="34">
        <f t="shared" si="6"/>
        <v>-2.6316416000000006E-2</v>
      </c>
      <c r="AZ60" s="34">
        <f t="shared" si="6"/>
        <v>-2.4682112000000003E-2</v>
      </c>
      <c r="BA60" s="34">
        <f t="shared" si="6"/>
        <v>-2.3047808000000003E-2</v>
      </c>
      <c r="BB60" s="34">
        <f t="shared" si="6"/>
        <v>-2.1413504E-2</v>
      </c>
      <c r="BC60" s="34">
        <f t="shared" si="6"/>
        <v>-1.97792E-2</v>
      </c>
      <c r="BD60" s="34">
        <f t="shared" si="6"/>
        <v>-1.8144896000000001E-2</v>
      </c>
    </row>
    <row r="61" spans="1:56" ht="17.25" hidden="1" customHeight="1" outlineLevel="1" x14ac:dyDescent="0.35">
      <c r="A61" s="115"/>
      <c r="B61" s="9" t="s">
        <v>35</v>
      </c>
      <c r="C61" s="9" t="s">
        <v>62</v>
      </c>
      <c r="D61" s="9" t="s">
        <v>40</v>
      </c>
      <c r="E61" s="34">
        <v>0</v>
      </c>
      <c r="F61" s="34">
        <f>E62</f>
        <v>-7.3543679999999875E-2</v>
      </c>
      <c r="G61" s="34">
        <f t="shared" ref="G61:BD61" si="7">F62</f>
        <v>-0.14545305599999991</v>
      </c>
      <c r="H61" s="34">
        <f t="shared" si="7"/>
        <v>-0.21572812799999996</v>
      </c>
      <c r="I61" s="34">
        <f t="shared" si="7"/>
        <v>-0.28436889600000004</v>
      </c>
      <c r="J61" s="34">
        <f t="shared" si="7"/>
        <v>-0.35137536000000008</v>
      </c>
      <c r="K61" s="34">
        <f t="shared" si="7"/>
        <v>-0.41674752000000015</v>
      </c>
      <c r="L61" s="34">
        <f t="shared" si="7"/>
        <v>-0.63594329599999999</v>
      </c>
      <c r="M61" s="34">
        <f t="shared" si="7"/>
        <v>-1.2085672675555557</v>
      </c>
      <c r="N61" s="34">
        <f t="shared" si="7"/>
        <v>-1.1806165475555557</v>
      </c>
      <c r="O61" s="34">
        <f t="shared" si="7"/>
        <v>-1.1526658275555557</v>
      </c>
      <c r="P61" s="34">
        <f t="shared" si="7"/>
        <v>-1.1247151075555557</v>
      </c>
      <c r="Q61" s="34">
        <f t="shared" si="7"/>
        <v>-1.0967643875555557</v>
      </c>
      <c r="R61" s="34">
        <f t="shared" si="7"/>
        <v>-1.0688136675555557</v>
      </c>
      <c r="S61" s="34">
        <f t="shared" si="7"/>
        <v>-1.0408629475555558</v>
      </c>
      <c r="T61" s="34">
        <f t="shared" si="7"/>
        <v>-1.0129122275555558</v>
      </c>
      <c r="U61" s="34">
        <f t="shared" si="7"/>
        <v>-0.98496150755555578</v>
      </c>
      <c r="V61" s="34">
        <f t="shared" si="7"/>
        <v>-0.9570107875555558</v>
      </c>
      <c r="W61" s="34">
        <f t="shared" si="7"/>
        <v>-0.92906006755555581</v>
      </c>
      <c r="X61" s="34">
        <f t="shared" si="7"/>
        <v>-0.90110934755555583</v>
      </c>
      <c r="Y61" s="34">
        <f t="shared" si="7"/>
        <v>-0.87315862755555584</v>
      </c>
      <c r="Z61" s="34">
        <f t="shared" si="7"/>
        <v>-0.84520790755555586</v>
      </c>
      <c r="AA61" s="34">
        <f t="shared" si="7"/>
        <v>-0.81725718755555588</v>
      </c>
      <c r="AB61" s="34">
        <f t="shared" si="7"/>
        <v>-0.78930646755555589</v>
      </c>
      <c r="AC61" s="34">
        <f t="shared" si="7"/>
        <v>-0.76135574755555591</v>
      </c>
      <c r="AD61" s="34">
        <f t="shared" si="7"/>
        <v>-0.73340502755555592</v>
      </c>
      <c r="AE61" s="34">
        <f t="shared" si="7"/>
        <v>-0.70545430755555594</v>
      </c>
      <c r="AF61" s="34">
        <f t="shared" si="7"/>
        <v>-0.67750358755555595</v>
      </c>
      <c r="AG61" s="34">
        <f t="shared" si="7"/>
        <v>-0.64955286755555597</v>
      </c>
      <c r="AH61" s="34">
        <f t="shared" si="7"/>
        <v>-0.62160214755555598</v>
      </c>
      <c r="AI61" s="34">
        <f t="shared" si="7"/>
        <v>-0.593651427555556</v>
      </c>
      <c r="AJ61" s="34">
        <f t="shared" si="7"/>
        <v>-0.56570070755555601</v>
      </c>
      <c r="AK61" s="34">
        <f t="shared" si="7"/>
        <v>-0.53774998755555603</v>
      </c>
      <c r="AL61" s="34">
        <f t="shared" si="7"/>
        <v>-0.50979926755555605</v>
      </c>
      <c r="AM61" s="34">
        <f t="shared" si="7"/>
        <v>-0.48184854755555606</v>
      </c>
      <c r="AN61" s="34">
        <f t="shared" si="7"/>
        <v>-0.45389782755555608</v>
      </c>
      <c r="AO61" s="34">
        <f t="shared" si="7"/>
        <v>-0.42594710755555609</v>
      </c>
      <c r="AP61" s="34">
        <f t="shared" si="7"/>
        <v>-0.39799638755555611</v>
      </c>
      <c r="AQ61" s="34">
        <f t="shared" si="7"/>
        <v>-0.37004566755555612</v>
      </c>
      <c r="AR61" s="34">
        <f t="shared" si="7"/>
        <v>-0.34209494755555614</v>
      </c>
      <c r="AS61" s="34">
        <f t="shared" si="7"/>
        <v>-0.31414422755555615</v>
      </c>
      <c r="AT61" s="34">
        <f t="shared" si="7"/>
        <v>-0.28619350755555617</v>
      </c>
      <c r="AU61" s="34">
        <f t="shared" si="7"/>
        <v>-0.25824278755555619</v>
      </c>
      <c r="AV61" s="34">
        <f t="shared" si="7"/>
        <v>-0.23029206755555617</v>
      </c>
      <c r="AW61" s="34">
        <f t="shared" si="7"/>
        <v>-0.20234134755555616</v>
      </c>
      <c r="AX61" s="34">
        <f t="shared" si="7"/>
        <v>-0.17439062755555615</v>
      </c>
      <c r="AY61" s="34">
        <f t="shared" si="7"/>
        <v>-0.14643990755555614</v>
      </c>
      <c r="AZ61" s="34">
        <f t="shared" si="7"/>
        <v>-0.12012349155555613</v>
      </c>
      <c r="BA61" s="34">
        <f t="shared" si="7"/>
        <v>-9.5441379555556122E-2</v>
      </c>
      <c r="BB61" s="34">
        <f t="shared" si="7"/>
        <v>-7.2393571555556119E-2</v>
      </c>
      <c r="BC61" s="34">
        <f t="shared" si="7"/>
        <v>-5.0980067555556119E-2</v>
      </c>
      <c r="BD61" s="34">
        <f t="shared" si="7"/>
        <v>-3.1200867555556119E-2</v>
      </c>
    </row>
    <row r="62" spans="1:56" ht="16.5" hidden="1" customHeight="1" outlineLevel="1" x14ac:dyDescent="0.3">
      <c r="A62" s="115"/>
      <c r="B62" s="9" t="s">
        <v>34</v>
      </c>
      <c r="C62" s="9" t="s">
        <v>68</v>
      </c>
      <c r="D62" s="9" t="s">
        <v>40</v>
      </c>
      <c r="E62" s="34">
        <f t="shared" ref="E62:BD62" si="8">E28-E60+E61</f>
        <v>-7.3543679999999875E-2</v>
      </c>
      <c r="F62" s="34">
        <f t="shared" si="8"/>
        <v>-0.14545305599999991</v>
      </c>
      <c r="G62" s="34">
        <f t="shared" si="8"/>
        <v>-0.21572812799999996</v>
      </c>
      <c r="H62" s="34">
        <f t="shared" si="8"/>
        <v>-0.28436889600000004</v>
      </c>
      <c r="I62" s="34">
        <f t="shared" si="8"/>
        <v>-0.35137536000000008</v>
      </c>
      <c r="J62" s="34">
        <f t="shared" si="8"/>
        <v>-0.41674752000000015</v>
      </c>
      <c r="K62" s="34">
        <f t="shared" si="8"/>
        <v>-0.63594329599999999</v>
      </c>
      <c r="L62" s="34">
        <f t="shared" si="8"/>
        <v>-1.2085672675555557</v>
      </c>
      <c r="M62" s="34">
        <f t="shared" si="8"/>
        <v>-1.1806165475555557</v>
      </c>
      <c r="N62" s="34">
        <f t="shared" si="8"/>
        <v>-1.1526658275555557</v>
      </c>
      <c r="O62" s="34">
        <f t="shared" si="8"/>
        <v>-1.1247151075555557</v>
      </c>
      <c r="P62" s="34">
        <f t="shared" si="8"/>
        <v>-1.0967643875555557</v>
      </c>
      <c r="Q62" s="34">
        <f t="shared" si="8"/>
        <v>-1.0688136675555557</v>
      </c>
      <c r="R62" s="34">
        <f t="shared" si="8"/>
        <v>-1.0408629475555558</v>
      </c>
      <c r="S62" s="34">
        <f t="shared" si="8"/>
        <v>-1.0129122275555558</v>
      </c>
      <c r="T62" s="34">
        <f t="shared" si="8"/>
        <v>-0.98496150755555578</v>
      </c>
      <c r="U62" s="34">
        <f t="shared" si="8"/>
        <v>-0.9570107875555558</v>
      </c>
      <c r="V62" s="34">
        <f t="shared" si="8"/>
        <v>-0.92906006755555581</v>
      </c>
      <c r="W62" s="34">
        <f t="shared" si="8"/>
        <v>-0.90110934755555583</v>
      </c>
      <c r="X62" s="34">
        <f t="shared" si="8"/>
        <v>-0.87315862755555584</v>
      </c>
      <c r="Y62" s="34">
        <f t="shared" si="8"/>
        <v>-0.84520790755555586</v>
      </c>
      <c r="Z62" s="34">
        <f t="shared" si="8"/>
        <v>-0.81725718755555588</v>
      </c>
      <c r="AA62" s="34">
        <f t="shared" si="8"/>
        <v>-0.78930646755555589</v>
      </c>
      <c r="AB62" s="34">
        <f t="shared" si="8"/>
        <v>-0.76135574755555591</v>
      </c>
      <c r="AC62" s="34">
        <f t="shared" si="8"/>
        <v>-0.73340502755555592</v>
      </c>
      <c r="AD62" s="34">
        <f t="shared" si="8"/>
        <v>-0.70545430755555594</v>
      </c>
      <c r="AE62" s="34">
        <f t="shared" si="8"/>
        <v>-0.67750358755555595</v>
      </c>
      <c r="AF62" s="34">
        <f t="shared" si="8"/>
        <v>-0.64955286755555597</v>
      </c>
      <c r="AG62" s="34">
        <f t="shared" si="8"/>
        <v>-0.62160214755555598</v>
      </c>
      <c r="AH62" s="34">
        <f t="shared" si="8"/>
        <v>-0.593651427555556</v>
      </c>
      <c r="AI62" s="34">
        <f t="shared" si="8"/>
        <v>-0.56570070755555601</v>
      </c>
      <c r="AJ62" s="34">
        <f t="shared" si="8"/>
        <v>-0.53774998755555603</v>
      </c>
      <c r="AK62" s="34">
        <f t="shared" si="8"/>
        <v>-0.50979926755555605</v>
      </c>
      <c r="AL62" s="34">
        <f t="shared" si="8"/>
        <v>-0.48184854755555606</v>
      </c>
      <c r="AM62" s="34">
        <f t="shared" si="8"/>
        <v>-0.45389782755555608</v>
      </c>
      <c r="AN62" s="34">
        <f t="shared" si="8"/>
        <v>-0.42594710755555609</v>
      </c>
      <c r="AO62" s="34">
        <f t="shared" si="8"/>
        <v>-0.39799638755555611</v>
      </c>
      <c r="AP62" s="34">
        <f t="shared" si="8"/>
        <v>-0.37004566755555612</v>
      </c>
      <c r="AQ62" s="34">
        <f t="shared" si="8"/>
        <v>-0.34209494755555614</v>
      </c>
      <c r="AR62" s="34">
        <f t="shared" si="8"/>
        <v>-0.31414422755555615</v>
      </c>
      <c r="AS62" s="34">
        <f t="shared" si="8"/>
        <v>-0.28619350755555617</v>
      </c>
      <c r="AT62" s="34">
        <f t="shared" si="8"/>
        <v>-0.25824278755555619</v>
      </c>
      <c r="AU62" s="34">
        <f t="shared" si="8"/>
        <v>-0.23029206755555617</v>
      </c>
      <c r="AV62" s="34">
        <f t="shared" si="8"/>
        <v>-0.20234134755555616</v>
      </c>
      <c r="AW62" s="34">
        <f t="shared" si="8"/>
        <v>-0.17439062755555615</v>
      </c>
      <c r="AX62" s="34">
        <f t="shared" si="8"/>
        <v>-0.14643990755555614</v>
      </c>
      <c r="AY62" s="34">
        <f t="shared" si="8"/>
        <v>-0.12012349155555613</v>
      </c>
      <c r="AZ62" s="34">
        <f t="shared" si="8"/>
        <v>-9.5441379555556122E-2</v>
      </c>
      <c r="BA62" s="34">
        <f t="shared" si="8"/>
        <v>-7.2393571555556119E-2</v>
      </c>
      <c r="BB62" s="34">
        <f t="shared" si="8"/>
        <v>-5.0980067555556119E-2</v>
      </c>
      <c r="BC62" s="34">
        <f t="shared" si="8"/>
        <v>-3.1200867555556119E-2</v>
      </c>
      <c r="BD62" s="34">
        <f t="shared" si="8"/>
        <v>-1.3055971555556118E-2</v>
      </c>
    </row>
    <row r="63" spans="1:56" ht="16.5" collapsed="1" x14ac:dyDescent="0.3">
      <c r="A63" s="115"/>
      <c r="B63" s="9" t="s">
        <v>8</v>
      </c>
      <c r="C63" s="11" t="s">
        <v>67</v>
      </c>
      <c r="D63" s="9" t="s">
        <v>40</v>
      </c>
      <c r="E63" s="34">
        <f>AVERAGE(E61:E62)*'Fixed data'!$C$3</f>
        <v>-1.776079871999997E-3</v>
      </c>
      <c r="F63" s="34">
        <f>AVERAGE(F61:F62)*'Fixed data'!$C$3</f>
        <v>-5.2887711743999956E-3</v>
      </c>
      <c r="G63" s="34">
        <f>AVERAGE(G61:G62)*'Fixed data'!$C$3</f>
        <v>-8.7225255935999974E-3</v>
      </c>
      <c r="H63" s="34">
        <f>AVERAGE(H61:H62)*'Fixed data'!$C$3</f>
        <v>-1.20773431296E-2</v>
      </c>
      <c r="I63" s="34">
        <f>AVERAGE(I61:I62)*'Fixed data'!$C$3</f>
        <v>-1.5353223782400005E-2</v>
      </c>
      <c r="J63" s="34">
        <f>AVERAGE(J61:J62)*'Fixed data'!$C$3</f>
        <v>-1.8550167552000004E-2</v>
      </c>
      <c r="K63" s="34">
        <f>AVERAGE(K61:K62)*'Fixed data'!$C$3</f>
        <v>-2.5422483206400004E-2</v>
      </c>
      <c r="L63" s="34">
        <f>AVERAGE(L61:L62)*'Fixed data'!$C$3</f>
        <v>-4.4544930109866675E-2</v>
      </c>
      <c r="M63" s="34">
        <f>AVERAGE(M61:M62)*'Fixed data'!$C$3</f>
        <v>-5.7698789134933336E-2</v>
      </c>
      <c r="N63" s="34">
        <f>AVERAGE(N61:N62)*'Fixed data'!$C$3</f>
        <v>-5.6348769358933348E-2</v>
      </c>
      <c r="O63" s="34">
        <f>AVERAGE(O61:O62)*'Fixed data'!$C$3</f>
        <v>-5.499874958293334E-2</v>
      </c>
      <c r="P63" s="34">
        <f>AVERAGE(P61:P62)*'Fixed data'!$C$3</f>
        <v>-5.3648729806933353E-2</v>
      </c>
      <c r="Q63" s="34">
        <f>AVERAGE(Q61:Q62)*'Fixed data'!$C$3</f>
        <v>-5.2298710030933337E-2</v>
      </c>
      <c r="R63" s="34">
        <f>AVERAGE(R61:R62)*'Fixed data'!$C$3</f>
        <v>-5.094869025493335E-2</v>
      </c>
      <c r="S63" s="34">
        <f>AVERAGE(S61:S62)*'Fixed data'!$C$3</f>
        <v>-4.9598670478933342E-2</v>
      </c>
      <c r="T63" s="34">
        <f>AVERAGE(T61:T62)*'Fixed data'!$C$3</f>
        <v>-4.8248650702933348E-2</v>
      </c>
      <c r="U63" s="34">
        <f>AVERAGE(U61:U62)*'Fixed data'!$C$3</f>
        <v>-4.6898630926933346E-2</v>
      </c>
      <c r="V63" s="34">
        <f>AVERAGE(V61:V62)*'Fixed data'!$C$3</f>
        <v>-4.5548611150933345E-2</v>
      </c>
      <c r="W63" s="34">
        <f>AVERAGE(W61:W62)*'Fixed data'!$C$3</f>
        <v>-4.4198591374933351E-2</v>
      </c>
      <c r="X63" s="34">
        <f>AVERAGE(X61:X62)*'Fixed data'!$C$3</f>
        <v>-4.2848571598933349E-2</v>
      </c>
      <c r="Y63" s="34">
        <f>AVERAGE(Y61:Y62)*'Fixed data'!$C$3</f>
        <v>-4.1498551822933348E-2</v>
      </c>
      <c r="Z63" s="34">
        <f>AVERAGE(Z61:Z62)*'Fixed data'!$C$3</f>
        <v>-4.0148532046933354E-2</v>
      </c>
      <c r="AA63" s="34">
        <f>AVERAGE(AA61:AA62)*'Fixed data'!$C$3</f>
        <v>-3.8798512270933352E-2</v>
      </c>
      <c r="AB63" s="34">
        <f>AVERAGE(AB61:AB62)*'Fixed data'!$C$3</f>
        <v>-3.7448492494933351E-2</v>
      </c>
      <c r="AC63" s="34">
        <f>AVERAGE(AC61:AC62)*'Fixed data'!$C$3</f>
        <v>-3.609847271893335E-2</v>
      </c>
      <c r="AD63" s="34">
        <f>AVERAGE(AD61:AD62)*'Fixed data'!$C$3</f>
        <v>-3.4748452942933356E-2</v>
      </c>
      <c r="AE63" s="34">
        <f>AVERAGE(AE61:AE62)*'Fixed data'!$C$3</f>
        <v>-3.3398433166933354E-2</v>
      </c>
      <c r="AF63" s="34">
        <f>AVERAGE(AF61:AF62)*'Fixed data'!$C$3</f>
        <v>-3.2048413390933353E-2</v>
      </c>
      <c r="AG63" s="34">
        <f>AVERAGE(AG61:AG62)*'Fixed data'!$C$3</f>
        <v>-3.0698393614933355E-2</v>
      </c>
      <c r="AH63" s="34">
        <f>AVERAGE(AH61:AH62)*'Fixed data'!$C$3</f>
        <v>-2.9348373838933357E-2</v>
      </c>
      <c r="AI63" s="34">
        <f>AVERAGE(AI61:AI62)*'Fixed data'!$C$3</f>
        <v>-2.7998354062933356E-2</v>
      </c>
      <c r="AJ63" s="34">
        <f>AVERAGE(AJ61:AJ62)*'Fixed data'!$C$3</f>
        <v>-2.6648334286933358E-2</v>
      </c>
      <c r="AK63" s="34">
        <f>AVERAGE(AK61:AK62)*'Fixed data'!$C$3</f>
        <v>-2.5298314510933357E-2</v>
      </c>
      <c r="AL63" s="34">
        <f>AVERAGE(AL61:AL62)*'Fixed data'!$C$3</f>
        <v>-2.3948294734933359E-2</v>
      </c>
      <c r="AM63" s="34">
        <f>AVERAGE(AM61:AM62)*'Fixed data'!$C$3</f>
        <v>-2.2598274958933358E-2</v>
      </c>
      <c r="AN63" s="34">
        <f>AVERAGE(AN61:AN62)*'Fixed data'!$C$3</f>
        <v>-2.124825518293336E-2</v>
      </c>
      <c r="AO63" s="34">
        <f>AVERAGE(AO61:AO62)*'Fixed data'!$C$3</f>
        <v>-1.9898235406933362E-2</v>
      </c>
      <c r="AP63" s="34">
        <f>AVERAGE(AP61:AP62)*'Fixed data'!$C$3</f>
        <v>-1.8548215630933361E-2</v>
      </c>
      <c r="AQ63" s="34">
        <f>AVERAGE(AQ61:AQ62)*'Fixed data'!$C$3</f>
        <v>-1.7198195854933363E-2</v>
      </c>
      <c r="AR63" s="34">
        <f>AVERAGE(AR61:AR62)*'Fixed data'!$C$3</f>
        <v>-1.5848176078933362E-2</v>
      </c>
      <c r="AS63" s="34">
        <f>AVERAGE(AS61:AS62)*'Fixed data'!$C$3</f>
        <v>-1.4498156302933364E-2</v>
      </c>
      <c r="AT63" s="34">
        <f>AVERAGE(AT61:AT62)*'Fixed data'!$C$3</f>
        <v>-1.3148136526933365E-2</v>
      </c>
      <c r="AU63" s="34">
        <f>AVERAGE(AU61:AU62)*'Fixed data'!$C$3</f>
        <v>-1.1798116750933365E-2</v>
      </c>
      <c r="AV63" s="34">
        <f>AVERAGE(AV61:AV62)*'Fixed data'!$C$3</f>
        <v>-1.0448096974933362E-2</v>
      </c>
      <c r="AW63" s="34">
        <f>AVERAGE(AW61:AW62)*'Fixed data'!$C$3</f>
        <v>-9.0980771989333641E-3</v>
      </c>
      <c r="AX63" s="34">
        <f>AVERAGE(AX61:AX62)*'Fixed data'!$C$3</f>
        <v>-7.7480574229333611E-3</v>
      </c>
      <c r="AY63" s="34">
        <f>AVERAGE(AY61:AY62)*'Fixed data'!$C$3</f>
        <v>-6.4375060885333612E-3</v>
      </c>
      <c r="AZ63" s="34">
        <f>AVERAGE(AZ61:AZ62)*'Fixed data'!$C$3</f>
        <v>-5.2058916373333613E-3</v>
      </c>
      <c r="BA63" s="34">
        <f>AVERAGE(BA61:BA62)*'Fixed data'!$C$3</f>
        <v>-4.0532140693333605E-3</v>
      </c>
      <c r="BB63" s="34">
        <f>AVERAGE(BB61:BB62)*'Fixed data'!$C$3</f>
        <v>-2.9794733845333607E-3</v>
      </c>
      <c r="BC63" s="34">
        <f>AVERAGE(BC61:BC62)*'Fixed data'!$C$3</f>
        <v>-1.9846695829333605E-3</v>
      </c>
      <c r="BD63" s="34">
        <f>AVERAGE(BD61:BD62)*'Fixed data'!$C$3</f>
        <v>-1.0688026645333606E-3</v>
      </c>
    </row>
    <row r="64" spans="1:56" ht="15.75" thickBot="1" x14ac:dyDescent="0.35">
      <c r="A64" s="114"/>
      <c r="B64" s="12" t="s">
        <v>94</v>
      </c>
      <c r="C64" s="12" t="s">
        <v>45</v>
      </c>
      <c r="D64" s="12" t="s">
        <v>40</v>
      </c>
      <c r="E64" s="53">
        <f t="shared" ref="E64:BD64" si="9">E29+E60+E63</f>
        <v>-2.0161999871999955E-2</v>
      </c>
      <c r="F64" s="53">
        <f t="shared" si="9"/>
        <v>-2.5308995174400006E-2</v>
      </c>
      <c r="G64" s="53">
        <f t="shared" si="9"/>
        <v>-3.0377053593600011E-2</v>
      </c>
      <c r="H64" s="53">
        <f t="shared" si="9"/>
        <v>-3.5366175129600011E-2</v>
      </c>
      <c r="I64" s="53">
        <f t="shared" si="9"/>
        <v>-4.0276359782400017E-2</v>
      </c>
      <c r="J64" s="53">
        <f t="shared" si="9"/>
        <v>-4.5107607552000023E-2</v>
      </c>
      <c r="K64" s="53">
        <f t="shared" si="9"/>
        <v>-9.2478707206399932E-2</v>
      </c>
      <c r="L64" s="53">
        <f t="shared" si="9"/>
        <v>-0.20631935855431108</v>
      </c>
      <c r="M64" s="53">
        <f t="shared" si="9"/>
        <v>-8.5649509134933341E-2</v>
      </c>
      <c r="N64" s="53">
        <f t="shared" si="9"/>
        <v>-8.4299489358933347E-2</v>
      </c>
      <c r="O64" s="53">
        <f t="shared" si="9"/>
        <v>-8.2949469582933338E-2</v>
      </c>
      <c r="P64" s="53">
        <f t="shared" si="9"/>
        <v>-8.1599449806933358E-2</v>
      </c>
      <c r="Q64" s="53">
        <f t="shared" si="9"/>
        <v>-8.0249430030933336E-2</v>
      </c>
      <c r="R64" s="53">
        <f t="shared" si="9"/>
        <v>-7.8899410254933355E-2</v>
      </c>
      <c r="S64" s="53">
        <f t="shared" si="9"/>
        <v>-7.7549390478933347E-2</v>
      </c>
      <c r="T64" s="53">
        <f t="shared" si="9"/>
        <v>-7.6199370702933353E-2</v>
      </c>
      <c r="U64" s="53">
        <f t="shared" si="9"/>
        <v>-7.4849350926933345E-2</v>
      </c>
      <c r="V64" s="53">
        <f t="shared" si="9"/>
        <v>-7.349933115093335E-2</v>
      </c>
      <c r="W64" s="53">
        <f t="shared" si="9"/>
        <v>-7.2149311374933356E-2</v>
      </c>
      <c r="X64" s="53">
        <f t="shared" si="9"/>
        <v>-7.0799291598933348E-2</v>
      </c>
      <c r="Y64" s="53">
        <f t="shared" si="9"/>
        <v>-6.9449271822933353E-2</v>
      </c>
      <c r="Z64" s="53">
        <f t="shared" si="9"/>
        <v>-6.8099252046933359E-2</v>
      </c>
      <c r="AA64" s="53">
        <f t="shared" si="9"/>
        <v>-6.6749232270933351E-2</v>
      </c>
      <c r="AB64" s="53">
        <f t="shared" si="9"/>
        <v>-6.5399212494933356E-2</v>
      </c>
      <c r="AC64" s="53">
        <f t="shared" si="9"/>
        <v>-6.4049192718933348E-2</v>
      </c>
      <c r="AD64" s="53">
        <f t="shared" si="9"/>
        <v>-6.2699172942933354E-2</v>
      </c>
      <c r="AE64" s="53">
        <f t="shared" si="9"/>
        <v>-6.134915316693336E-2</v>
      </c>
      <c r="AF64" s="53">
        <f t="shared" si="9"/>
        <v>-5.9999133390933351E-2</v>
      </c>
      <c r="AG64" s="53">
        <f t="shared" si="9"/>
        <v>-5.8649113614933357E-2</v>
      </c>
      <c r="AH64" s="53">
        <f t="shared" si="9"/>
        <v>-5.7299093838933363E-2</v>
      </c>
      <c r="AI64" s="53">
        <f t="shared" si="9"/>
        <v>-5.5949074062933354E-2</v>
      </c>
      <c r="AJ64" s="53">
        <f t="shared" si="9"/>
        <v>-5.459905428693336E-2</v>
      </c>
      <c r="AK64" s="53">
        <f t="shared" si="9"/>
        <v>-5.3249034510933359E-2</v>
      </c>
      <c r="AL64" s="53">
        <f t="shared" si="9"/>
        <v>-5.1899014734933357E-2</v>
      </c>
      <c r="AM64" s="53">
        <f t="shared" si="9"/>
        <v>-5.0548994958933363E-2</v>
      </c>
      <c r="AN64" s="53">
        <f t="shared" si="9"/>
        <v>-4.9198975182933362E-2</v>
      </c>
      <c r="AO64" s="53">
        <f t="shared" si="9"/>
        <v>-4.7848955406933361E-2</v>
      </c>
      <c r="AP64" s="53">
        <f t="shared" si="9"/>
        <v>-4.6498935630933366E-2</v>
      </c>
      <c r="AQ64" s="53">
        <f t="shared" si="9"/>
        <v>-4.5148915854933365E-2</v>
      </c>
      <c r="AR64" s="53">
        <f t="shared" si="9"/>
        <v>-4.3798896078933364E-2</v>
      </c>
      <c r="AS64" s="53">
        <f t="shared" si="9"/>
        <v>-4.2448876302933369E-2</v>
      </c>
      <c r="AT64" s="53">
        <f t="shared" si="9"/>
        <v>-4.1098856526933368E-2</v>
      </c>
      <c r="AU64" s="53">
        <f t="shared" si="9"/>
        <v>-3.9748836750933367E-2</v>
      </c>
      <c r="AV64" s="53">
        <f t="shared" si="9"/>
        <v>-3.8398816974933365E-2</v>
      </c>
      <c r="AW64" s="53">
        <f t="shared" si="9"/>
        <v>-3.7048797198933364E-2</v>
      </c>
      <c r="AX64" s="53">
        <f t="shared" si="9"/>
        <v>-3.5698777422933363E-2</v>
      </c>
      <c r="AY64" s="53">
        <f t="shared" si="9"/>
        <v>-3.2753922088533366E-2</v>
      </c>
      <c r="AZ64" s="53">
        <f t="shared" si="9"/>
        <v>-2.9888003637333363E-2</v>
      </c>
      <c r="BA64" s="53">
        <f t="shared" si="9"/>
        <v>-2.7101022069333364E-2</v>
      </c>
      <c r="BB64" s="53">
        <f t="shared" si="9"/>
        <v>-2.439297738453336E-2</v>
      </c>
      <c r="BC64" s="53">
        <f t="shared" si="9"/>
        <v>-2.1763869582933359E-2</v>
      </c>
      <c r="BD64" s="53">
        <f t="shared" si="9"/>
        <v>-1.921369866453336E-2</v>
      </c>
    </row>
    <row r="65" spans="1:56" ht="12.75" customHeight="1" x14ac:dyDescent="0.3">
      <c r="A65" s="175" t="s">
        <v>229</v>
      </c>
      <c r="B65" s="9" t="s">
        <v>36</v>
      </c>
      <c r="D65" s="4" t="s">
        <v>40</v>
      </c>
      <c r="E65" s="34">
        <f>'Fixed data'!$G$6*E86/1000000</f>
        <v>0</v>
      </c>
      <c r="F65" s="34">
        <f>'Fixed data'!$G$6*F86/1000000</f>
        <v>1.4669923956325494E-3</v>
      </c>
      <c r="G65" s="34">
        <f>'Fixed data'!$G$6*G86/1000000</f>
        <v>1.4669923956325494E-3</v>
      </c>
      <c r="H65" s="34">
        <f>'Fixed data'!$G$6*H86/1000000</f>
        <v>1.4669923956325494E-3</v>
      </c>
      <c r="I65" s="34">
        <f>'Fixed data'!$G$6*I86/1000000</f>
        <v>1.4669923956325494E-3</v>
      </c>
      <c r="J65" s="34">
        <f>'Fixed data'!$G$6*J86/1000000</f>
        <v>1.4669923956325494E-3</v>
      </c>
      <c r="K65" s="34">
        <f>'Fixed data'!$G$6*K86/1000000</f>
        <v>1.4669923956325494E-3</v>
      </c>
      <c r="L65" s="34">
        <f>'Fixed data'!$G$6*L86/1000000</f>
        <v>4.5657237057855973E-3</v>
      </c>
      <c r="M65" s="34">
        <f>'Fixed data'!$G$6*M86/1000000</f>
        <v>1.1708038823050692E-2</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1.1348851063655571E-4</v>
      </c>
      <c r="G66" s="34">
        <f>G87*'Fixed data'!J$5/1000000</f>
        <v>1.1709931580431507E-4</v>
      </c>
      <c r="H66" s="34">
        <f>H87*'Fixed data'!K$5/1000000</f>
        <v>1.2073417393518673E-4</v>
      </c>
      <c r="I66" s="34">
        <f>I87*'Fixed data'!L$5/1000000</f>
        <v>1.2449599350751448E-4</v>
      </c>
      <c r="J66" s="34">
        <f>J87*'Fixed data'!M$5/1000000</f>
        <v>2.1495969690567675E-4</v>
      </c>
      <c r="K66" s="34">
        <f>K87*'Fixed data'!N$5/1000000</f>
        <v>2.9905622601525183E-4</v>
      </c>
      <c r="L66" s="34">
        <f>L87*'Fixed data'!O$5/1000000</f>
        <v>1.1726706038448437E-3</v>
      </c>
      <c r="M66" s="34">
        <f>M87*'Fixed data'!P$5/1000000</f>
        <v>3.5766588867046502E-3</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1.5804809062691051E-3</v>
      </c>
      <c r="G76" s="53">
        <f t="shared" si="10"/>
        <v>1.5840917114368644E-3</v>
      </c>
      <c r="H76" s="53">
        <f t="shared" si="10"/>
        <v>1.5877265695677361E-3</v>
      </c>
      <c r="I76" s="53">
        <f t="shared" si="10"/>
        <v>1.5914883891400638E-3</v>
      </c>
      <c r="J76" s="53">
        <f t="shared" si="10"/>
        <v>1.6819520925382262E-3</v>
      </c>
      <c r="K76" s="53">
        <f t="shared" si="10"/>
        <v>1.7660486216478013E-3</v>
      </c>
      <c r="L76" s="53">
        <f t="shared" si="10"/>
        <v>5.738394309630441E-3</v>
      </c>
      <c r="M76" s="53">
        <f t="shared" si="10"/>
        <v>1.5284697709755343E-2</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-2.0161999871999955E-2</v>
      </c>
      <c r="F77" s="54">
        <f>IF('Fixed data'!$G$19=FALSE,F64+F76,F64)</f>
        <v>-2.3728514268130902E-2</v>
      </c>
      <c r="G77" s="54">
        <f>IF('Fixed data'!$G$19=FALSE,G64+G76,G64)</f>
        <v>-2.8792961882163147E-2</v>
      </c>
      <c r="H77" s="54">
        <f>IF('Fixed data'!$G$19=FALSE,H64+H76,H64)</f>
        <v>-3.3778448560032273E-2</v>
      </c>
      <c r="I77" s="54">
        <f>IF('Fixed data'!$G$19=FALSE,I64+I76,I64)</f>
        <v>-3.8684871393259955E-2</v>
      </c>
      <c r="J77" s="54">
        <f>IF('Fixed data'!$G$19=FALSE,J64+J76,J64)</f>
        <v>-4.3425655459461796E-2</v>
      </c>
      <c r="K77" s="54">
        <f>IF('Fixed data'!$G$19=FALSE,K64+K76,K64)</f>
        <v>-9.0712658584752137E-2</v>
      </c>
      <c r="L77" s="54">
        <f>IF('Fixed data'!$G$19=FALSE,L64+L76,L64)</f>
        <v>-0.20058096424468064</v>
      </c>
      <c r="M77" s="54">
        <f>IF('Fixed data'!$G$19=FALSE,M64+M76,M64)</f>
        <v>-7.0364811425178003E-2</v>
      </c>
      <c r="N77" s="54">
        <f>IF('Fixed data'!$G$19=FALSE,N64+N76,N64)</f>
        <v>-8.4299489358933347E-2</v>
      </c>
      <c r="O77" s="54">
        <f>IF('Fixed data'!$G$19=FALSE,O64+O76,O64)</f>
        <v>-8.2949469582933338E-2</v>
      </c>
      <c r="P77" s="54">
        <f>IF('Fixed data'!$G$19=FALSE,P64+P76,P64)</f>
        <v>-8.1599449806933358E-2</v>
      </c>
      <c r="Q77" s="54">
        <f>IF('Fixed data'!$G$19=FALSE,Q64+Q76,Q64)</f>
        <v>-8.0249430030933336E-2</v>
      </c>
      <c r="R77" s="54">
        <f>IF('Fixed data'!$G$19=FALSE,R64+R76,R64)</f>
        <v>-7.8899410254933355E-2</v>
      </c>
      <c r="S77" s="54">
        <f>IF('Fixed data'!$G$19=FALSE,S64+S76,S64)</f>
        <v>-7.7549390478933347E-2</v>
      </c>
      <c r="T77" s="54">
        <f>IF('Fixed data'!$G$19=FALSE,T64+T76,T64)</f>
        <v>-7.6199370702933353E-2</v>
      </c>
      <c r="U77" s="54">
        <f>IF('Fixed data'!$G$19=FALSE,U64+U76,U64)</f>
        <v>-7.4849350926933345E-2</v>
      </c>
      <c r="V77" s="54">
        <f>IF('Fixed data'!$G$19=FALSE,V64+V76,V64)</f>
        <v>-7.349933115093335E-2</v>
      </c>
      <c r="W77" s="54">
        <f>IF('Fixed data'!$G$19=FALSE,W64+W76,W64)</f>
        <v>-7.2149311374933356E-2</v>
      </c>
      <c r="X77" s="54">
        <f>IF('Fixed data'!$G$19=FALSE,X64+X76,X64)</f>
        <v>-7.0799291598933348E-2</v>
      </c>
      <c r="Y77" s="54">
        <f>IF('Fixed data'!$G$19=FALSE,Y64+Y76,Y64)</f>
        <v>-6.9449271822933353E-2</v>
      </c>
      <c r="Z77" s="54">
        <f>IF('Fixed data'!$G$19=FALSE,Z64+Z76,Z64)</f>
        <v>-6.8099252046933359E-2</v>
      </c>
      <c r="AA77" s="54">
        <f>IF('Fixed data'!$G$19=FALSE,AA64+AA76,AA64)</f>
        <v>-6.6749232270933351E-2</v>
      </c>
      <c r="AB77" s="54">
        <f>IF('Fixed data'!$G$19=FALSE,AB64+AB76,AB64)</f>
        <v>-6.5399212494933356E-2</v>
      </c>
      <c r="AC77" s="54">
        <f>IF('Fixed data'!$G$19=FALSE,AC64+AC76,AC64)</f>
        <v>-6.4049192718933348E-2</v>
      </c>
      <c r="AD77" s="54">
        <f>IF('Fixed data'!$G$19=FALSE,AD64+AD76,AD64)</f>
        <v>-6.2699172942933354E-2</v>
      </c>
      <c r="AE77" s="54">
        <f>IF('Fixed data'!$G$19=FALSE,AE64+AE76,AE64)</f>
        <v>-6.134915316693336E-2</v>
      </c>
      <c r="AF77" s="54">
        <f>IF('Fixed data'!$G$19=FALSE,AF64+AF76,AF64)</f>
        <v>-5.9999133390933351E-2</v>
      </c>
      <c r="AG77" s="54">
        <f>IF('Fixed data'!$G$19=FALSE,AG64+AG76,AG64)</f>
        <v>-5.8649113614933357E-2</v>
      </c>
      <c r="AH77" s="54">
        <f>IF('Fixed data'!$G$19=FALSE,AH64+AH76,AH64)</f>
        <v>-5.7299093838933363E-2</v>
      </c>
      <c r="AI77" s="54">
        <f>IF('Fixed data'!$G$19=FALSE,AI64+AI76,AI64)</f>
        <v>-5.5949074062933354E-2</v>
      </c>
      <c r="AJ77" s="54">
        <f>IF('Fixed data'!$G$19=FALSE,AJ64+AJ76,AJ64)</f>
        <v>-5.459905428693336E-2</v>
      </c>
      <c r="AK77" s="54">
        <f>IF('Fixed data'!$G$19=FALSE,AK64+AK76,AK64)</f>
        <v>-5.3249034510933359E-2</v>
      </c>
      <c r="AL77" s="54">
        <f>IF('Fixed data'!$G$19=FALSE,AL64+AL76,AL64)</f>
        <v>-5.1899014734933357E-2</v>
      </c>
      <c r="AM77" s="54">
        <f>IF('Fixed data'!$G$19=FALSE,AM64+AM76,AM64)</f>
        <v>-5.0548994958933363E-2</v>
      </c>
      <c r="AN77" s="54">
        <f>IF('Fixed data'!$G$19=FALSE,AN64+AN76,AN64)</f>
        <v>-4.9198975182933362E-2</v>
      </c>
      <c r="AO77" s="54">
        <f>IF('Fixed data'!$G$19=FALSE,AO64+AO76,AO64)</f>
        <v>-4.7848955406933361E-2</v>
      </c>
      <c r="AP77" s="54">
        <f>IF('Fixed data'!$G$19=FALSE,AP64+AP76,AP64)</f>
        <v>-4.6498935630933366E-2</v>
      </c>
      <c r="AQ77" s="54">
        <f>IF('Fixed data'!$G$19=FALSE,AQ64+AQ76,AQ64)</f>
        <v>-4.5148915854933365E-2</v>
      </c>
      <c r="AR77" s="54">
        <f>IF('Fixed data'!$G$19=FALSE,AR64+AR76,AR64)</f>
        <v>-4.3798896078933364E-2</v>
      </c>
      <c r="AS77" s="54">
        <f>IF('Fixed data'!$G$19=FALSE,AS64+AS76,AS64)</f>
        <v>-4.2448876302933369E-2</v>
      </c>
      <c r="AT77" s="54">
        <f>IF('Fixed data'!$G$19=FALSE,AT64+AT76,AT64)</f>
        <v>-4.1098856526933368E-2</v>
      </c>
      <c r="AU77" s="54">
        <f>IF('Fixed data'!$G$19=FALSE,AU64+AU76,AU64)</f>
        <v>-3.9748836750933367E-2</v>
      </c>
      <c r="AV77" s="54">
        <f>IF('Fixed data'!$G$19=FALSE,AV64+AV76,AV64)</f>
        <v>-3.8398816974933365E-2</v>
      </c>
      <c r="AW77" s="54">
        <f>IF('Fixed data'!$G$19=FALSE,AW64+AW76,AW64)</f>
        <v>-3.7048797198933364E-2</v>
      </c>
      <c r="AX77" s="54">
        <f>IF('Fixed data'!$G$19=FALSE,AX64+AX76,AX64)</f>
        <v>-3.5698777422933363E-2</v>
      </c>
      <c r="AY77" s="54">
        <f>IF('Fixed data'!$G$19=FALSE,AY64+AY76,AY64)</f>
        <v>-3.2753922088533366E-2</v>
      </c>
      <c r="AZ77" s="54">
        <f>IF('Fixed data'!$G$19=FALSE,AZ64+AZ76,AZ64)</f>
        <v>-2.9888003637333363E-2</v>
      </c>
      <c r="BA77" s="54">
        <f>IF('Fixed data'!$G$19=FALSE,BA64+BA76,BA64)</f>
        <v>-2.7101022069333364E-2</v>
      </c>
      <c r="BB77" s="54">
        <f>IF('Fixed data'!$G$19=FALSE,BB64+BB76,BB64)</f>
        <v>-2.439297738453336E-2</v>
      </c>
      <c r="BC77" s="54">
        <f>IF('Fixed data'!$G$19=FALSE,BC64+BC76,BC64)</f>
        <v>-2.1763869582933359E-2</v>
      </c>
      <c r="BD77" s="54">
        <f>IF('Fixed data'!$G$19=FALSE,BD64+BD76,BD64)</f>
        <v>-1.921369866453336E-2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-1.9480193113043436E-2</v>
      </c>
      <c r="F80" s="55">
        <f t="shared" ref="F80:BD80" si="11">F77*F78</f>
        <v>-2.2150821973097066E-2</v>
      </c>
      <c r="G80" s="55">
        <f t="shared" si="11"/>
        <v>-2.5969601944194464E-2</v>
      </c>
      <c r="H80" s="55">
        <f t="shared" si="11"/>
        <v>-2.9435966461356159E-2</v>
      </c>
      <c r="I80" s="55">
        <f t="shared" si="11"/>
        <v>-3.257162367649781E-2</v>
      </c>
      <c r="J80" s="55">
        <f t="shared" si="11"/>
        <v>-3.5326798695758652E-2</v>
      </c>
      <c r="K80" s="55">
        <f t="shared" si="11"/>
        <v>-7.1299329667212627E-2</v>
      </c>
      <c r="L80" s="55">
        <f t="shared" si="11"/>
        <v>-0.15232350220440904</v>
      </c>
      <c r="M80" s="55">
        <f t="shared" si="11"/>
        <v>-5.1628841494934727E-2</v>
      </c>
      <c r="N80" s="55">
        <f t="shared" si="11"/>
        <v>-5.9761493992674587E-2</v>
      </c>
      <c r="O80" s="55">
        <f t="shared" si="11"/>
        <v>-5.6815883646944863E-2</v>
      </c>
      <c r="P80" s="55">
        <f t="shared" si="11"/>
        <v>-5.4001153031810585E-2</v>
      </c>
      <c r="Q80" s="55">
        <f t="shared" si="11"/>
        <v>-5.1311818832554354E-2</v>
      </c>
      <c r="R80" s="55">
        <f t="shared" si="11"/>
        <v>-4.8742618919066422E-2</v>
      </c>
      <c r="S80" s="55">
        <f t="shared" si="11"/>
        <v>-4.6288503656947089E-2</v>
      </c>
      <c r="T80" s="55">
        <f t="shared" si="11"/>
        <v>-4.3944627553328244E-2</v>
      </c>
      <c r="U80" s="55">
        <f t="shared" si="11"/>
        <v>-4.1706341224712243E-2</v>
      </c>
      <c r="V80" s="55">
        <f t="shared" si="11"/>
        <v>-3.9569183674602541E-2</v>
      </c>
      <c r="W80" s="55">
        <f t="shared" si="11"/>
        <v>-3.7528874869159158E-2</v>
      </c>
      <c r="X80" s="55">
        <f t="shared" si="11"/>
        <v>-3.5581308599553683E-2</v>
      </c>
      <c r="Y80" s="55">
        <f t="shared" si="11"/>
        <v>-3.3722545620123681E-2</v>
      </c>
      <c r="Z80" s="55">
        <f t="shared" si="11"/>
        <v>-3.1948807051835351E-2</v>
      </c>
      <c r="AA80" s="55">
        <f t="shared" si="11"/>
        <v>-3.0256468040958242E-2</v>
      </c>
      <c r="AB80" s="55">
        <f t="shared" si="11"/>
        <v>-2.8642051663234358E-2</v>
      </c>
      <c r="AC80" s="55">
        <f t="shared" si="11"/>
        <v>-2.7102223064189936E-2</v>
      </c>
      <c r="AD80" s="55">
        <f t="shared" si="11"/>
        <v>-2.5633783826589946E-2</v>
      </c>
      <c r="AE80" s="55">
        <f t="shared" si="11"/>
        <v>-2.4233666556373545E-2</v>
      </c>
      <c r="AF80" s="55">
        <f t="shared" si="11"/>
        <v>-2.2898929678735361E-2</v>
      </c>
      <c r="AG80" s="55">
        <f t="shared" si="11"/>
        <v>-2.1626752436330991E-2</v>
      </c>
      <c r="AH80" s="55">
        <f t="shared" si="11"/>
        <v>-2.0414430081887355E-2</v>
      </c>
      <c r="AI80" s="55">
        <f t="shared" si="11"/>
        <v>-2.2378910408838236E-2</v>
      </c>
      <c r="AJ80" s="55">
        <f t="shared" si="11"/>
        <v>-2.1202834808470884E-2</v>
      </c>
      <c r="AK80" s="55">
        <f t="shared" si="11"/>
        <v>-2.0076283623915333E-2</v>
      </c>
      <c r="AL80" s="55">
        <f t="shared" si="11"/>
        <v>-1.8997369645390429E-2</v>
      </c>
      <c r="AM80" s="55">
        <f t="shared" si="11"/>
        <v>-1.7964273584304781E-2</v>
      </c>
      <c r="AN80" s="55">
        <f t="shared" si="11"/>
        <v>-1.6975241717671247E-2</v>
      </c>
      <c r="AO80" s="55">
        <f t="shared" si="11"/>
        <v>-1.6028583612119885E-2</v>
      </c>
      <c r="AP80" s="55">
        <f t="shared" si="11"/>
        <v>-1.5122669924871074E-2</v>
      </c>
      <c r="AQ80" s="55">
        <f t="shared" si="11"/>
        <v>-1.4255930279116332E-2</v>
      </c>
      <c r="AR80" s="55">
        <f t="shared" si="11"/>
        <v>-1.3426851211338088E-2</v>
      </c>
      <c r="AS80" s="55">
        <f t="shared" si="11"/>
        <v>-1.2633974188179967E-2</v>
      </c>
      <c r="AT80" s="55">
        <f t="shared" si="11"/>
        <v>-1.1875893690557681E-2</v>
      </c>
      <c r="AU80" s="55">
        <f t="shared" si="11"/>
        <v>-1.1151255362775808E-2</v>
      </c>
      <c r="AV80" s="55">
        <f t="shared" si="11"/>
        <v>-1.04587542244891E-2</v>
      </c>
      <c r="AW80" s="55">
        <f t="shared" si="11"/>
        <v>-9.7971329434176028E-3</v>
      </c>
      <c r="AX80" s="55">
        <f t="shared" si="11"/>
        <v>-9.1651801667934421E-3</v>
      </c>
      <c r="AY80" s="55">
        <f t="shared" si="11"/>
        <v>-8.1642021679544131E-3</v>
      </c>
      <c r="AZ80" s="55">
        <f t="shared" si="11"/>
        <v>-7.232861042992529E-3</v>
      </c>
      <c r="BA80" s="55">
        <f t="shared" si="11"/>
        <v>-6.3673930536599088E-3</v>
      </c>
      <c r="BB80" s="55">
        <f t="shared" si="11"/>
        <v>-5.5642108385634157E-3</v>
      </c>
      <c r="BC80" s="55">
        <f t="shared" si="11"/>
        <v>-4.8198958596970673E-3</v>
      </c>
      <c r="BD80" s="55">
        <f t="shared" si="11"/>
        <v>-4.1311911531030261E-3</v>
      </c>
    </row>
    <row r="81" spans="1:56" x14ac:dyDescent="0.3">
      <c r="A81" s="74"/>
      <c r="B81" s="15" t="s">
        <v>18</v>
      </c>
      <c r="C81" s="15"/>
      <c r="D81" s="14" t="s">
        <v>40</v>
      </c>
      <c r="E81" s="56">
        <f>+E80</f>
        <v>-1.9480193113043436E-2</v>
      </c>
      <c r="F81" s="56">
        <f t="shared" ref="F81:BD81" si="12">+E81+F80</f>
        <v>-4.1631015086140505E-2</v>
      </c>
      <c r="G81" s="56">
        <f t="shared" si="12"/>
        <v>-6.7600617030334972E-2</v>
      </c>
      <c r="H81" s="56">
        <f t="shared" si="12"/>
        <v>-9.7036583491691128E-2</v>
      </c>
      <c r="I81" s="56">
        <f t="shared" si="12"/>
        <v>-0.12960820716818894</v>
      </c>
      <c r="J81" s="56">
        <f t="shared" si="12"/>
        <v>-0.1649350058639476</v>
      </c>
      <c r="K81" s="56">
        <f t="shared" si="12"/>
        <v>-0.23623433553116024</v>
      </c>
      <c r="L81" s="56">
        <f t="shared" si="12"/>
        <v>-0.38855783773556929</v>
      </c>
      <c r="M81" s="56">
        <f t="shared" si="12"/>
        <v>-0.44018667923050403</v>
      </c>
      <c r="N81" s="56">
        <f t="shared" si="12"/>
        <v>-0.49994817322317864</v>
      </c>
      <c r="O81" s="56">
        <f t="shared" si="12"/>
        <v>-0.55676405687012354</v>
      </c>
      <c r="P81" s="56">
        <f t="shared" si="12"/>
        <v>-0.61076520990193417</v>
      </c>
      <c r="Q81" s="56">
        <f t="shared" si="12"/>
        <v>-0.66207702873448848</v>
      </c>
      <c r="R81" s="56">
        <f t="shared" si="12"/>
        <v>-0.71081964765355488</v>
      </c>
      <c r="S81" s="56">
        <f t="shared" si="12"/>
        <v>-0.75710815131050202</v>
      </c>
      <c r="T81" s="56">
        <f t="shared" si="12"/>
        <v>-0.80105277886383031</v>
      </c>
      <c r="U81" s="56">
        <f t="shared" si="12"/>
        <v>-0.84275912008854259</v>
      </c>
      <c r="V81" s="56">
        <f t="shared" si="12"/>
        <v>-0.88232830376314508</v>
      </c>
      <c r="W81" s="56">
        <f t="shared" si="12"/>
        <v>-0.91985717863230421</v>
      </c>
      <c r="X81" s="56">
        <f t="shared" si="12"/>
        <v>-0.95543848723185787</v>
      </c>
      <c r="Y81" s="56">
        <f t="shared" si="12"/>
        <v>-0.98916103285198154</v>
      </c>
      <c r="Z81" s="56">
        <f t="shared" si="12"/>
        <v>-1.021109839903817</v>
      </c>
      <c r="AA81" s="56">
        <f t="shared" si="12"/>
        <v>-1.0513663079447753</v>
      </c>
      <c r="AB81" s="56">
        <f t="shared" si="12"/>
        <v>-1.0800083596080097</v>
      </c>
      <c r="AC81" s="56">
        <f t="shared" si="12"/>
        <v>-1.1071105826721996</v>
      </c>
      <c r="AD81" s="56">
        <f t="shared" si="12"/>
        <v>-1.1327443664987895</v>
      </c>
      <c r="AE81" s="56">
        <f t="shared" si="12"/>
        <v>-1.1569780330551631</v>
      </c>
      <c r="AF81" s="56">
        <f t="shared" si="12"/>
        <v>-1.1798769627338985</v>
      </c>
      <c r="AG81" s="56">
        <f t="shared" si="12"/>
        <v>-1.2015037151702295</v>
      </c>
      <c r="AH81" s="56">
        <f t="shared" si="12"/>
        <v>-1.2219181452521168</v>
      </c>
      <c r="AI81" s="56">
        <f t="shared" si="12"/>
        <v>-1.2442970556609552</v>
      </c>
      <c r="AJ81" s="56">
        <f t="shared" si="12"/>
        <v>-1.2654998904694261</v>
      </c>
      <c r="AK81" s="56">
        <f t="shared" si="12"/>
        <v>-1.2855761740933414</v>
      </c>
      <c r="AL81" s="56">
        <f t="shared" si="12"/>
        <v>-1.3045735437387318</v>
      </c>
      <c r="AM81" s="56">
        <f t="shared" si="12"/>
        <v>-1.3225378173230367</v>
      </c>
      <c r="AN81" s="56">
        <f t="shared" si="12"/>
        <v>-1.3395130590407078</v>
      </c>
      <c r="AO81" s="56">
        <f t="shared" si="12"/>
        <v>-1.3555416426528277</v>
      </c>
      <c r="AP81" s="56">
        <f t="shared" si="12"/>
        <v>-1.3706643125776987</v>
      </c>
      <c r="AQ81" s="56">
        <f t="shared" si="12"/>
        <v>-1.384920242856815</v>
      </c>
      <c r="AR81" s="56">
        <f t="shared" si="12"/>
        <v>-1.3983470940681531</v>
      </c>
      <c r="AS81" s="56">
        <f t="shared" si="12"/>
        <v>-1.4109810682563331</v>
      </c>
      <c r="AT81" s="56">
        <f t="shared" si="12"/>
        <v>-1.4228569619468907</v>
      </c>
      <c r="AU81" s="56">
        <f t="shared" si="12"/>
        <v>-1.4340082173096664</v>
      </c>
      <c r="AV81" s="56">
        <f t="shared" si="12"/>
        <v>-1.4444669715341556</v>
      </c>
      <c r="AW81" s="56">
        <f t="shared" si="12"/>
        <v>-1.4542641044775733</v>
      </c>
      <c r="AX81" s="56">
        <f t="shared" si="12"/>
        <v>-1.4634292846443666</v>
      </c>
      <c r="AY81" s="56">
        <f t="shared" si="12"/>
        <v>-1.471593486812321</v>
      </c>
      <c r="AZ81" s="56">
        <f t="shared" si="12"/>
        <v>-1.4788263478553136</v>
      </c>
      <c r="BA81" s="56">
        <f t="shared" si="12"/>
        <v>-1.4851937409089735</v>
      </c>
      <c r="BB81" s="56">
        <f t="shared" si="12"/>
        <v>-1.4907579517475369</v>
      </c>
      <c r="BC81" s="56">
        <f t="shared" si="12"/>
        <v>-1.4955778476072339</v>
      </c>
      <c r="BD81" s="56">
        <f t="shared" si="12"/>
        <v>-1.4997090387603369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Volumes'!R$27+'[2]ED1 Asset Replacement Volumes'!R$47</f>
        <v>30.296446537500007</v>
      </c>
      <c r="G86" s="146">
        <f>'[2]ED1 Asset Replacement Volumes'!S$27+'[2]ED1 Asset Replacement Volumes'!S$47</f>
        <v>30.296446537500007</v>
      </c>
      <c r="H86" s="146">
        <f>'[2]ED1 Asset Replacement Volumes'!T$27+'[2]ED1 Asset Replacement Volumes'!T$47</f>
        <v>30.296446537500007</v>
      </c>
      <c r="I86" s="146">
        <f>'[2]ED1 Asset Replacement Volumes'!U$27+'[2]ED1 Asset Replacement Volumes'!U$47</f>
        <v>30.296446537500007</v>
      </c>
      <c r="J86" s="146">
        <f>'[2]ED1 Asset Replacement Volumes'!V$27+'[2]ED1 Asset Replacement Volumes'!V$47</f>
        <v>30.296446537500007</v>
      </c>
      <c r="K86" s="146">
        <f>'[2]ED1 Asset Replacement Volumes'!W$27+'[2]ED1 Asset Replacement Volumes'!W$47</f>
        <v>30.296446537500007</v>
      </c>
      <c r="L86" s="146">
        <f>'[2]ED1 Asset Replacement Volumes'!X$27+'[2]ED1 Asset Replacement Volumes'!X$47</f>
        <v>94.29169815000003</v>
      </c>
      <c r="M86" s="146">
        <f>'[2]ED1 Asset Replacement Volumes'!Y$27+'[2]ED1 Asset Replacement Volumes'!Y$47</f>
        <v>241.79537216250006</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14.795315111257938</v>
      </c>
      <c r="G87" s="143">
        <f>G86*'Fixed data'!J$12</f>
        <v>14.356152970473607</v>
      </c>
      <c r="H87" s="143">
        <f>H86*'Fixed data'!K$12</f>
        <v>13.916990829689276</v>
      </c>
      <c r="I87" s="143">
        <f>I86*'Fixed data'!L$12</f>
        <v>13.477828688904944</v>
      </c>
      <c r="J87" s="143">
        <f>J86*'Fixed data'!M$12</f>
        <v>13.038666548120613</v>
      </c>
      <c r="K87" s="143">
        <f>K86*'Fixed data'!N$12</f>
        <v>12.599504407336282</v>
      </c>
      <c r="L87" s="143">
        <f>L86*'Fixed data'!O$12</f>
        <v>37.846660365899801</v>
      </c>
      <c r="M87" s="143">
        <f>M86*'Fixed data'!P$12</f>
        <v>93.546518968344543</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www.w3.org/XML/1998/namespace"/>
    <ds:schemaRef ds:uri="http://schemas.microsoft.com/office/2006/metadata/properties"/>
    <ds:schemaRef ds:uri="eecedeb9-13b3-4e62-b003-046c92e1668a"/>
    <ds:schemaRef ds:uri="http://schemas.microsoft.com/sharepoint/v3/fields"/>
    <ds:schemaRef ds:uri="http://purl.org/dc/dcmitype/"/>
    <ds:schemaRef ds:uri="http://purl.org/dc/elements/1.1/"/>
    <ds:schemaRef ds:uri="http://schemas.openxmlformats.org/package/2006/metadata/core-properties"/>
    <ds:schemaRef ds:uri="http://schemas.microsoft.com/office/2006/documentManagement/types"/>
    <ds:schemaRef ds:uri="efb98dbe-6680-48eb-ac67-85b3a61e7855"/>
    <ds:schemaRef ds:uri="http://purl.org/dc/term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2014-03-03T08:18:49Z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